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rbung\Intern\07 Weboptimierung\Backups\Sicherung - GR\Excelformulare-Neu\"/>
    </mc:Choice>
  </mc:AlternateContent>
  <xr:revisionPtr revIDLastSave="0" documentId="13_ncr:1_{D66F8DA5-2720-416F-A688-C96DFC2C2118}" xr6:coauthVersionLast="47" xr6:coauthVersionMax="47" xr10:uidLastSave="{00000000-0000-0000-0000-000000000000}"/>
  <bookViews>
    <workbookView xWindow="-28920" yWindow="-1425" windowWidth="29040" windowHeight="15840" xr2:uid="{DC49ACF6-CA63-4FC9-9FB6-0738CC778475}"/>
  </bookViews>
  <sheets>
    <sheet name="Stamminfo" sheetId="1" r:id="rId1"/>
    <sheet name="Jänner" sheetId="2" r:id="rId2"/>
    <sheet name="Februar" sheetId="5" r:id="rId3"/>
    <sheet name="März" sheetId="6" r:id="rId4"/>
    <sheet name="April" sheetId="7" r:id="rId5"/>
    <sheet name="Mai" sheetId="8" r:id="rId6"/>
    <sheet name="Juni" sheetId="9" r:id="rId7"/>
    <sheet name="Juli" sheetId="10" r:id="rId8"/>
    <sheet name="August" sheetId="11" r:id="rId9"/>
    <sheet name="September" sheetId="12" r:id="rId10"/>
    <sheet name="Oktober" sheetId="13" r:id="rId11"/>
    <sheet name="November" sheetId="14" r:id="rId12"/>
    <sheet name="Dezember" sheetId="15" r:id="rId13"/>
  </sheets>
  <definedNames>
    <definedName name="Beginndatum_1">Jänner!$F$6</definedName>
    <definedName name="Beginndatum_10">Oktober!$F$6</definedName>
    <definedName name="Beginndatum_11">November!$F$6</definedName>
    <definedName name="Beginndatum_12">Dezember!$F$6</definedName>
    <definedName name="Beginndatum_2">Februar!$F$6</definedName>
    <definedName name="Beginndatum_3">März!$F$6</definedName>
    <definedName name="Beginndatum_4">April!$F$6</definedName>
    <definedName name="Beginndatum_5">Mai!$F$6</definedName>
    <definedName name="Beginndatum_6">Juni!$F$6</definedName>
    <definedName name="Beginndatum_7">Juli!$F$6</definedName>
    <definedName name="Beginndatum_8">August!$F$6</definedName>
    <definedName name="Beginndatum_9">September!$F$6</definedName>
    <definedName name="_xlnm.Print_Area" localSheetId="4">April!$A$1:$O$57</definedName>
    <definedName name="_xlnm.Print_Area" localSheetId="8">August!$A$1:$O$56</definedName>
    <definedName name="_xlnm.Print_Area" localSheetId="12">Dezember!$A$1:$O$56</definedName>
    <definedName name="_xlnm.Print_Area" localSheetId="2">Februar!$A$1:$O$56</definedName>
    <definedName name="_xlnm.Print_Area" localSheetId="1">Jänner!$A$1:$O$57</definedName>
    <definedName name="_xlnm.Print_Area" localSheetId="7">Juli!$A$1:$O$56</definedName>
    <definedName name="_xlnm.Print_Area" localSheetId="6">Juni!$A$1:$O$56</definedName>
    <definedName name="_xlnm.Print_Area" localSheetId="5">Mai!$A$1:$O$56</definedName>
    <definedName name="_xlnm.Print_Area" localSheetId="3">März!$B$1:$O$56</definedName>
    <definedName name="_xlnm.Print_Area" localSheetId="11">November!$A$1:$O$56</definedName>
    <definedName name="_xlnm.Print_Area" localSheetId="10">Oktober!$A$1:$O$56</definedName>
    <definedName name="_xlnm.Print_Area" localSheetId="9">September!$A$1:$O$56</definedName>
    <definedName name="_xlnm.Print_Area" localSheetId="0">Stamminfo!$A$1:$I$9</definedName>
    <definedName name="Logo" localSheetId="4">April!$B$52</definedName>
    <definedName name="Logo" localSheetId="8">August!$B$52</definedName>
    <definedName name="Logo" localSheetId="12">Dezember!$B$52</definedName>
    <definedName name="Logo" localSheetId="2">Februar!$B$52</definedName>
    <definedName name="Logo" localSheetId="1">Jänner!$B$52</definedName>
    <definedName name="Logo" localSheetId="7">Juli!$B$52</definedName>
    <definedName name="Logo" localSheetId="6">Juni!$B$52</definedName>
    <definedName name="Logo" localSheetId="5">Mai!$B$52</definedName>
    <definedName name="Logo" localSheetId="3">März!$B$52</definedName>
    <definedName name="Logo" localSheetId="11">November!$B$52</definedName>
    <definedName name="Logo" localSheetId="10">Oktober!$B$52</definedName>
    <definedName name="Logo" localSheetId="9">September!$B$52</definedName>
    <definedName name="Logo" localSheetId="0">Stamminfo!$B$8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D12" i="7"/>
  <c r="D12" i="8"/>
  <c r="D12" i="9"/>
  <c r="D12" i="10"/>
  <c r="D12" i="11"/>
  <c r="D12" i="12"/>
  <c r="D12" i="13"/>
  <c r="D12" i="14"/>
  <c r="D12" i="15"/>
  <c r="D12" i="6"/>
  <c r="D12" i="5"/>
  <c r="D12" i="2"/>
  <c r="D9" i="2"/>
  <c r="D11" i="2" s="1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18" i="15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18" i="14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18" i="13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18" i="12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18" i="11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18" i="10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18" i="9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18" i="8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18" i="7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18" i="6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18" i="5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F6" i="15"/>
  <c r="B18" i="15" s="1"/>
  <c r="F6" i="14"/>
  <c r="C18" i="14" s="1"/>
  <c r="C19" i="14" s="1"/>
  <c r="F6" i="13"/>
  <c r="C18" i="13" s="1"/>
  <c r="C19" i="13" s="1"/>
  <c r="F6" i="12"/>
  <c r="C18" i="12" s="1"/>
  <c r="C19" i="12" s="1"/>
  <c r="F6" i="11"/>
  <c r="C18" i="11" s="1"/>
  <c r="C19" i="11" s="1"/>
  <c r="F6" i="10"/>
  <c r="C18" i="10" s="1"/>
  <c r="C19" i="10" s="1"/>
  <c r="F6" i="9"/>
  <c r="C18" i="9" s="1"/>
  <c r="C19" i="9" s="1"/>
  <c r="F6" i="8"/>
  <c r="B18" i="8" s="1"/>
  <c r="F6" i="7"/>
  <c r="B18" i="7" s="1"/>
  <c r="F6" i="6"/>
  <c r="B18" i="6" s="1"/>
  <c r="F6" i="5"/>
  <c r="B18" i="5" s="1"/>
  <c r="F5" i="15"/>
  <c r="F4" i="15"/>
  <c r="F5" i="14"/>
  <c r="F4" i="14"/>
  <c r="F5" i="13"/>
  <c r="F4" i="13"/>
  <c r="F5" i="12"/>
  <c r="F4" i="12"/>
  <c r="F5" i="11"/>
  <c r="F4" i="11"/>
  <c r="F5" i="10"/>
  <c r="F4" i="10"/>
  <c r="F5" i="9"/>
  <c r="F4" i="9"/>
  <c r="F5" i="8"/>
  <c r="F4" i="8"/>
  <c r="F5" i="7"/>
  <c r="F4" i="7"/>
  <c r="F5" i="6"/>
  <c r="F4" i="6"/>
  <c r="F5" i="5"/>
  <c r="F4" i="5"/>
  <c r="N49" i="15"/>
  <c r="N49" i="14"/>
  <c r="N49" i="13"/>
  <c r="N49" i="12"/>
  <c r="N49" i="11"/>
  <c r="N49" i="10"/>
  <c r="N49" i="9"/>
  <c r="N49" i="8"/>
  <c r="N49" i="7"/>
  <c r="N49" i="6"/>
  <c r="N49" i="5"/>
  <c r="H49" i="5"/>
  <c r="I9" i="5" s="1"/>
  <c r="I11" i="5" s="1"/>
  <c r="B3" i="15"/>
  <c r="B3" i="14"/>
  <c r="B3" i="13"/>
  <c r="B3" i="12"/>
  <c r="B3" i="11"/>
  <c r="B3" i="10"/>
  <c r="B3" i="9"/>
  <c r="B3" i="8"/>
  <c r="B3" i="7"/>
  <c r="B3" i="6"/>
  <c r="B3" i="5"/>
  <c r="B3" i="2"/>
  <c r="H49" i="15"/>
  <c r="I9" i="15" s="1"/>
  <c r="H49" i="14"/>
  <c r="I9" i="14" s="1"/>
  <c r="H49" i="13"/>
  <c r="I9" i="13"/>
  <c r="H49" i="12"/>
  <c r="I9" i="12" s="1"/>
  <c r="H49" i="11"/>
  <c r="I9" i="11" s="1"/>
  <c r="I11" i="11" s="1"/>
  <c r="H49" i="10"/>
  <c r="I9" i="10" s="1"/>
  <c r="H49" i="9"/>
  <c r="I9" i="9" s="1"/>
  <c r="I11" i="9" s="1"/>
  <c r="H49" i="8"/>
  <c r="I9" i="8"/>
  <c r="I11" i="8" s="1"/>
  <c r="H49" i="7"/>
  <c r="I9" i="7"/>
  <c r="I11" i="7" s="1"/>
  <c r="H49" i="6"/>
  <c r="I9" i="6" s="1"/>
  <c r="I10" i="2"/>
  <c r="F5" i="2"/>
  <c r="F4" i="2"/>
  <c r="N49" i="2"/>
  <c r="H49" i="2"/>
  <c r="F6" i="2"/>
  <c r="B18" i="2" s="1"/>
  <c r="I11" i="2" l="1"/>
  <c r="D13" i="2"/>
  <c r="D9" i="5" s="1"/>
  <c r="D11" i="5" s="1"/>
  <c r="D13" i="5" s="1"/>
  <c r="D9" i="6" s="1"/>
  <c r="D11" i="6" s="1"/>
  <c r="D13" i="6" s="1"/>
  <c r="D9" i="7" s="1"/>
  <c r="D11" i="7" s="1"/>
  <c r="D13" i="7" s="1"/>
  <c r="D9" i="8" s="1"/>
  <c r="D11" i="8" s="1"/>
  <c r="D13" i="8" s="1"/>
  <c r="D9" i="9" s="1"/>
  <c r="D11" i="9" s="1"/>
  <c r="D13" i="9" s="1"/>
  <c r="D9" i="10" s="1"/>
  <c r="D11" i="10" s="1"/>
  <c r="D13" i="10" s="1"/>
  <c r="D9" i="11" s="1"/>
  <c r="D11" i="11" s="1"/>
  <c r="D13" i="11" s="1"/>
  <c r="D9" i="12" s="1"/>
  <c r="D11" i="12" s="1"/>
  <c r="D13" i="12" s="1"/>
  <c r="D9" i="13" s="1"/>
  <c r="D11" i="13" s="1"/>
  <c r="D13" i="13" s="1"/>
  <c r="D9" i="14" s="1"/>
  <c r="D11" i="14" s="1"/>
  <c r="D13" i="14" s="1"/>
  <c r="D9" i="15" s="1"/>
  <c r="D11" i="15" s="1"/>
  <c r="D13" i="15" s="1"/>
  <c r="B18" i="9"/>
  <c r="B18" i="10"/>
  <c r="I49" i="13"/>
  <c r="I12" i="13" s="1"/>
  <c r="I49" i="9"/>
  <c r="I12" i="9" s="1"/>
  <c r="I49" i="7"/>
  <c r="I12" i="7" s="1"/>
  <c r="I49" i="14"/>
  <c r="I12" i="14" s="1"/>
  <c r="I49" i="12"/>
  <c r="I12" i="12" s="1"/>
  <c r="I14" i="12" s="1"/>
  <c r="I10" i="13" s="1"/>
  <c r="I49" i="11"/>
  <c r="I12" i="11" s="1"/>
  <c r="I49" i="10"/>
  <c r="I12" i="10" s="1"/>
  <c r="I49" i="8"/>
  <c r="I12" i="8" s="1"/>
  <c r="I49" i="2"/>
  <c r="C18" i="8"/>
  <c r="C19" i="8" s="1"/>
  <c r="J19" i="8" s="1"/>
  <c r="C18" i="7"/>
  <c r="C19" i="7" s="1"/>
  <c r="C20" i="7" s="1"/>
  <c r="J20" i="7" s="1"/>
  <c r="B19" i="14"/>
  <c r="C20" i="14"/>
  <c r="C21" i="14" s="1"/>
  <c r="B19" i="9"/>
  <c r="C20" i="9"/>
  <c r="C20" i="10"/>
  <c r="B19" i="10"/>
  <c r="C20" i="11"/>
  <c r="B19" i="11"/>
  <c r="J19" i="12"/>
  <c r="C20" i="12"/>
  <c r="J20" i="12" s="1"/>
  <c r="B19" i="12"/>
  <c r="B19" i="13"/>
  <c r="C20" i="13"/>
  <c r="J20" i="13" s="1"/>
  <c r="C18" i="6"/>
  <c r="C19" i="6" s="1"/>
  <c r="J19" i="6" s="1"/>
  <c r="B18" i="11"/>
  <c r="C18" i="5"/>
  <c r="C19" i="5" s="1"/>
  <c r="B18" i="12"/>
  <c r="C18" i="2"/>
  <c r="C19" i="2" s="1"/>
  <c r="B18" i="13"/>
  <c r="C18" i="15"/>
  <c r="C19" i="15" s="1"/>
  <c r="J19" i="15" s="1"/>
  <c r="B18" i="14"/>
  <c r="J19" i="7"/>
  <c r="J19" i="13"/>
  <c r="J18" i="15"/>
  <c r="J19" i="9"/>
  <c r="J20" i="9"/>
  <c r="J19" i="14"/>
  <c r="J19" i="11"/>
  <c r="J19" i="10"/>
  <c r="I49" i="5"/>
  <c r="I12" i="5" s="1"/>
  <c r="I14" i="5" s="1"/>
  <c r="I10" i="6" s="1"/>
  <c r="I49" i="6"/>
  <c r="I12" i="6" s="1"/>
  <c r="I14" i="6" s="1"/>
  <c r="I10" i="7" s="1"/>
  <c r="I49" i="15"/>
  <c r="I12" i="15" s="1"/>
  <c r="I14" i="14"/>
  <c r="I10" i="15" s="1"/>
  <c r="J18" i="14"/>
  <c r="J18" i="13"/>
  <c r="I14" i="13"/>
  <c r="I10" i="14" s="1"/>
  <c r="J18" i="12"/>
  <c r="I14" i="11"/>
  <c r="I10" i="12" s="1"/>
  <c r="J18" i="11"/>
  <c r="J18" i="10"/>
  <c r="J18" i="9"/>
  <c r="J18" i="7"/>
  <c r="J18" i="6"/>
  <c r="J18" i="5"/>
  <c r="I11" i="15"/>
  <c r="I11" i="14"/>
  <c r="I11" i="13"/>
  <c r="I11" i="12"/>
  <c r="I11" i="10"/>
  <c r="I14" i="10"/>
  <c r="I10" i="11" s="1"/>
  <c r="I14" i="9"/>
  <c r="I10" i="10" s="1"/>
  <c r="I14" i="8"/>
  <c r="I10" i="9" s="1"/>
  <c r="I14" i="7"/>
  <c r="I10" i="8" s="1"/>
  <c r="I11" i="6"/>
  <c r="I12" i="2" l="1"/>
  <c r="I14" i="2" s="1"/>
  <c r="I10" i="5" s="1"/>
  <c r="J18" i="8"/>
  <c r="I14" i="15"/>
  <c r="B19" i="7"/>
  <c r="C20" i="8"/>
  <c r="J20" i="8" s="1"/>
  <c r="B19" i="8"/>
  <c r="B19" i="2"/>
  <c r="C20" i="2"/>
  <c r="J20" i="2" s="1"/>
  <c r="C22" i="14"/>
  <c r="B21" i="14"/>
  <c r="B19" i="5"/>
  <c r="C20" i="5"/>
  <c r="C21" i="10"/>
  <c r="B20" i="10"/>
  <c r="C21" i="11"/>
  <c r="B20" i="11"/>
  <c r="C21" i="9"/>
  <c r="B20" i="9"/>
  <c r="J20" i="10"/>
  <c r="C20" i="6"/>
  <c r="B19" i="6"/>
  <c r="C21" i="7"/>
  <c r="B20" i="7"/>
  <c r="J18" i="2"/>
  <c r="C21" i="13"/>
  <c r="B20" i="13"/>
  <c r="J19" i="2"/>
  <c r="C21" i="12"/>
  <c r="B20" i="12"/>
  <c r="J20" i="14"/>
  <c r="B20" i="14"/>
  <c r="J20" i="11"/>
  <c r="B19" i="15"/>
  <c r="C20" i="15"/>
  <c r="J21" i="14"/>
  <c r="B20" i="8" l="1"/>
  <c r="C21" i="8"/>
  <c r="C22" i="8" s="1"/>
  <c r="C21" i="2"/>
  <c r="B20" i="2"/>
  <c r="C22" i="9"/>
  <c r="B21" i="9"/>
  <c r="J21" i="9"/>
  <c r="C21" i="15"/>
  <c r="B20" i="15"/>
  <c r="J20" i="15"/>
  <c r="C22" i="13"/>
  <c r="B21" i="13"/>
  <c r="J21" i="13"/>
  <c r="C22" i="11"/>
  <c r="B21" i="11"/>
  <c r="J21" i="11"/>
  <c r="C22" i="10"/>
  <c r="B21" i="10"/>
  <c r="J21" i="10"/>
  <c r="C22" i="7"/>
  <c r="B21" i="7"/>
  <c r="J21" i="7"/>
  <c r="C21" i="5"/>
  <c r="B20" i="5"/>
  <c r="J20" i="5"/>
  <c r="C21" i="6"/>
  <c r="B20" i="6"/>
  <c r="J20" i="6"/>
  <c r="C22" i="12"/>
  <c r="B21" i="12"/>
  <c r="J21" i="12"/>
  <c r="C23" i="14"/>
  <c r="B22" i="14"/>
  <c r="J22" i="14"/>
  <c r="J21" i="8" l="1"/>
  <c r="B21" i="8"/>
  <c r="C22" i="2"/>
  <c r="B21" i="2"/>
  <c r="B22" i="7"/>
  <c r="C23" i="7"/>
  <c r="J22" i="7"/>
  <c r="C22" i="15"/>
  <c r="B21" i="15"/>
  <c r="J21" i="15"/>
  <c r="C23" i="12"/>
  <c r="B22" i="12"/>
  <c r="J22" i="12"/>
  <c r="C23" i="10"/>
  <c r="B22" i="10"/>
  <c r="J22" i="10"/>
  <c r="C23" i="9"/>
  <c r="B22" i="9"/>
  <c r="J22" i="9"/>
  <c r="C23" i="11"/>
  <c r="B22" i="11"/>
  <c r="J22" i="11"/>
  <c r="C23" i="8"/>
  <c r="B22" i="8"/>
  <c r="J22" i="8"/>
  <c r="C24" i="14"/>
  <c r="B23" i="14"/>
  <c r="J23" i="14"/>
  <c r="C22" i="6"/>
  <c r="B21" i="6"/>
  <c r="J21" i="6"/>
  <c r="C22" i="5"/>
  <c r="B21" i="5"/>
  <c r="J21" i="5"/>
  <c r="C23" i="13"/>
  <c r="B22" i="13"/>
  <c r="J22" i="13"/>
  <c r="J21" i="2"/>
  <c r="C23" i="2" l="1"/>
  <c r="B22" i="2"/>
  <c r="C24" i="8"/>
  <c r="B23" i="8"/>
  <c r="J23" i="8"/>
  <c r="C24" i="10"/>
  <c r="B23" i="10"/>
  <c r="J23" i="10"/>
  <c r="C23" i="5"/>
  <c r="B22" i="5"/>
  <c r="J22" i="5"/>
  <c r="C24" i="11"/>
  <c r="B23" i="11"/>
  <c r="J23" i="11"/>
  <c r="C24" i="12"/>
  <c r="B23" i="12"/>
  <c r="J23" i="12"/>
  <c r="C24" i="13"/>
  <c r="B23" i="13"/>
  <c r="J23" i="13"/>
  <c r="C23" i="6"/>
  <c r="B22" i="6"/>
  <c r="J22" i="6"/>
  <c r="B22" i="15"/>
  <c r="C23" i="15"/>
  <c r="J22" i="15"/>
  <c r="J22" i="2"/>
  <c r="C24" i="7"/>
  <c r="B23" i="7"/>
  <c r="J23" i="7"/>
  <c r="C25" i="14"/>
  <c r="B24" i="14"/>
  <c r="J24" i="14"/>
  <c r="C24" i="9"/>
  <c r="B23" i="9"/>
  <c r="J23" i="9"/>
  <c r="C24" i="2" l="1"/>
  <c r="B23" i="2"/>
  <c r="C24" i="6"/>
  <c r="B23" i="6"/>
  <c r="J23" i="6"/>
  <c r="C25" i="7"/>
  <c r="B24" i="7"/>
  <c r="J24" i="7"/>
  <c r="C25" i="13"/>
  <c r="B24" i="13"/>
  <c r="J24" i="13"/>
  <c r="C25" i="10"/>
  <c r="B24" i="10"/>
  <c r="J24" i="10"/>
  <c r="J23" i="2"/>
  <c r="C25" i="12"/>
  <c r="B24" i="12"/>
  <c r="J24" i="12"/>
  <c r="C25" i="8"/>
  <c r="B24" i="8"/>
  <c r="J24" i="8"/>
  <c r="C26" i="14"/>
  <c r="B25" i="14"/>
  <c r="J25" i="14"/>
  <c r="C24" i="15"/>
  <c r="B23" i="15"/>
  <c r="J23" i="15"/>
  <c r="C25" i="9"/>
  <c r="B24" i="9"/>
  <c r="J24" i="9"/>
  <c r="C24" i="5"/>
  <c r="B23" i="5"/>
  <c r="J23" i="5"/>
  <c r="C25" i="11"/>
  <c r="B24" i="11"/>
  <c r="J24" i="11"/>
  <c r="C25" i="2" l="1"/>
  <c r="B25" i="2" s="1"/>
  <c r="B24" i="2"/>
  <c r="C25" i="5"/>
  <c r="B24" i="5"/>
  <c r="J24" i="5"/>
  <c r="C26" i="8"/>
  <c r="B25" i="8"/>
  <c r="J25" i="8"/>
  <c r="B25" i="12"/>
  <c r="J25" i="12"/>
  <c r="C26" i="12"/>
  <c r="J24" i="2"/>
  <c r="C25" i="6"/>
  <c r="B24" i="6"/>
  <c r="J24" i="6"/>
  <c r="C26" i="9"/>
  <c r="B25" i="9"/>
  <c r="J25" i="9"/>
  <c r="C25" i="15"/>
  <c r="B24" i="15"/>
  <c r="J24" i="15"/>
  <c r="C26" i="7"/>
  <c r="B25" i="7"/>
  <c r="J25" i="7"/>
  <c r="C26" i="11"/>
  <c r="B25" i="11"/>
  <c r="J25" i="11"/>
  <c r="B26" i="14"/>
  <c r="J26" i="14"/>
  <c r="C27" i="14"/>
  <c r="C26" i="10"/>
  <c r="B25" i="10"/>
  <c r="J25" i="10"/>
  <c r="C26" i="13"/>
  <c r="B25" i="13"/>
  <c r="J25" i="13"/>
  <c r="C27" i="7" l="1"/>
  <c r="B26" i="7"/>
  <c r="J26" i="7"/>
  <c r="C27" i="12"/>
  <c r="B26" i="12"/>
  <c r="J26" i="12"/>
  <c r="C26" i="15"/>
  <c r="B25" i="15"/>
  <c r="J25" i="15"/>
  <c r="C27" i="13"/>
  <c r="B26" i="13"/>
  <c r="J26" i="13"/>
  <c r="C27" i="9"/>
  <c r="B26" i="9"/>
  <c r="J26" i="9"/>
  <c r="B26" i="8"/>
  <c r="J26" i="8"/>
  <c r="C27" i="8"/>
  <c r="C26" i="2"/>
  <c r="J25" i="2"/>
  <c r="B27" i="14"/>
  <c r="C28" i="14"/>
  <c r="J27" i="14"/>
  <c r="C27" i="11"/>
  <c r="B26" i="11"/>
  <c r="J26" i="11"/>
  <c r="C26" i="6"/>
  <c r="B25" i="6"/>
  <c r="J25" i="6"/>
  <c r="C26" i="5"/>
  <c r="B25" i="5"/>
  <c r="J25" i="5"/>
  <c r="C27" i="10"/>
  <c r="B26" i="10"/>
  <c r="J26" i="10"/>
  <c r="C28" i="10" l="1"/>
  <c r="B27" i="10"/>
  <c r="J27" i="10"/>
  <c r="C28" i="13"/>
  <c r="B27" i="13"/>
  <c r="J27" i="13"/>
  <c r="C27" i="5"/>
  <c r="B26" i="5"/>
  <c r="J26" i="5"/>
  <c r="C27" i="2"/>
  <c r="B26" i="2"/>
  <c r="J26" i="2"/>
  <c r="C27" i="15"/>
  <c r="B26" i="15"/>
  <c r="J26" i="15"/>
  <c r="C28" i="8"/>
  <c r="B27" i="8"/>
  <c r="J27" i="8"/>
  <c r="C27" i="6"/>
  <c r="B26" i="6"/>
  <c r="J26" i="6"/>
  <c r="C28" i="12"/>
  <c r="B27" i="12"/>
  <c r="J27" i="12"/>
  <c r="B28" i="14"/>
  <c r="C29" i="14"/>
  <c r="J28" i="14"/>
  <c r="C28" i="11"/>
  <c r="B27" i="11"/>
  <c r="J27" i="11"/>
  <c r="C28" i="9"/>
  <c r="B27" i="9"/>
  <c r="J27" i="9"/>
  <c r="C28" i="7"/>
  <c r="B27" i="7"/>
  <c r="J27" i="7"/>
  <c r="C29" i="12" l="1"/>
  <c r="B28" i="12"/>
  <c r="J28" i="12"/>
  <c r="C28" i="2"/>
  <c r="B27" i="2"/>
  <c r="J27" i="2"/>
  <c r="C29" i="9"/>
  <c r="B28" i="9"/>
  <c r="J28" i="9"/>
  <c r="C28" i="6"/>
  <c r="B27" i="6"/>
  <c r="J27" i="6"/>
  <c r="C28" i="5"/>
  <c r="B27" i="5"/>
  <c r="J27" i="5"/>
  <c r="B28" i="7"/>
  <c r="C29" i="7"/>
  <c r="J28" i="7"/>
  <c r="C29" i="11"/>
  <c r="B28" i="11"/>
  <c r="J28" i="11"/>
  <c r="C29" i="8"/>
  <c r="B28" i="8"/>
  <c r="J28" i="8"/>
  <c r="C29" i="13"/>
  <c r="B28" i="13"/>
  <c r="J28" i="13"/>
  <c r="B29" i="14"/>
  <c r="C30" i="14"/>
  <c r="J29" i="14"/>
  <c r="C28" i="15"/>
  <c r="B27" i="15"/>
  <c r="J27" i="15"/>
  <c r="C29" i="10"/>
  <c r="B28" i="10"/>
  <c r="J28" i="10"/>
  <c r="C30" i="10" l="1"/>
  <c r="B29" i="10"/>
  <c r="J29" i="10"/>
  <c r="C30" i="8"/>
  <c r="B29" i="8"/>
  <c r="J29" i="8"/>
  <c r="C29" i="6"/>
  <c r="B28" i="6"/>
  <c r="J28" i="6"/>
  <c r="B28" i="15"/>
  <c r="C29" i="15"/>
  <c r="J28" i="15"/>
  <c r="C30" i="11"/>
  <c r="B29" i="11"/>
  <c r="J29" i="11"/>
  <c r="C30" i="9"/>
  <c r="B29" i="9"/>
  <c r="J29" i="9"/>
  <c r="B29" i="7"/>
  <c r="C30" i="7"/>
  <c r="J29" i="7"/>
  <c r="B30" i="14"/>
  <c r="J30" i="14"/>
  <c r="C31" i="14"/>
  <c r="C29" i="2"/>
  <c r="B28" i="2"/>
  <c r="J28" i="2"/>
  <c r="C30" i="13"/>
  <c r="B29" i="13"/>
  <c r="J29" i="13"/>
  <c r="C29" i="5"/>
  <c r="B28" i="5"/>
  <c r="J28" i="5"/>
  <c r="C30" i="12"/>
  <c r="B29" i="12"/>
  <c r="J29" i="12"/>
  <c r="B31" i="14" l="1"/>
  <c r="J31" i="14"/>
  <c r="C32" i="14"/>
  <c r="B30" i="7"/>
  <c r="C31" i="7"/>
  <c r="J30" i="7"/>
  <c r="C30" i="5"/>
  <c r="B29" i="5"/>
  <c r="J29" i="5"/>
  <c r="C30" i="6"/>
  <c r="B29" i="6"/>
  <c r="J29" i="6"/>
  <c r="B29" i="15"/>
  <c r="J29" i="15"/>
  <c r="C30" i="15"/>
  <c r="C31" i="12"/>
  <c r="B30" i="12"/>
  <c r="J30" i="12"/>
  <c r="C31" i="13"/>
  <c r="B30" i="13"/>
  <c r="J30" i="13"/>
  <c r="C31" i="8"/>
  <c r="B30" i="8"/>
  <c r="J30" i="8"/>
  <c r="C31" i="9"/>
  <c r="B30" i="9"/>
  <c r="J30" i="9"/>
  <c r="C30" i="2"/>
  <c r="B29" i="2"/>
  <c r="J29" i="2"/>
  <c r="C31" i="11"/>
  <c r="B30" i="11"/>
  <c r="J30" i="11"/>
  <c r="C31" i="10"/>
  <c r="B30" i="10"/>
  <c r="J30" i="10"/>
  <c r="C32" i="10" l="1"/>
  <c r="B31" i="10"/>
  <c r="J31" i="10"/>
  <c r="C32" i="8"/>
  <c r="B31" i="8"/>
  <c r="J31" i="8"/>
  <c r="C31" i="6"/>
  <c r="B30" i="6"/>
  <c r="J30" i="6"/>
  <c r="C32" i="11"/>
  <c r="B31" i="11"/>
  <c r="J31" i="11"/>
  <c r="C32" i="13"/>
  <c r="B31" i="13"/>
  <c r="J31" i="13"/>
  <c r="C31" i="5"/>
  <c r="B30" i="5"/>
  <c r="J30" i="5"/>
  <c r="B31" i="7"/>
  <c r="C32" i="7"/>
  <c r="J31" i="7"/>
  <c r="C31" i="2"/>
  <c r="B30" i="2"/>
  <c r="J30" i="2"/>
  <c r="B31" i="12"/>
  <c r="J31" i="12"/>
  <c r="C32" i="12"/>
  <c r="B30" i="15"/>
  <c r="C31" i="15"/>
  <c r="J30" i="15"/>
  <c r="B32" i="14"/>
  <c r="J32" i="14"/>
  <c r="C33" i="14"/>
  <c r="C32" i="9"/>
  <c r="B31" i="9"/>
  <c r="J31" i="9"/>
  <c r="B33" i="14" l="1"/>
  <c r="C34" i="14"/>
  <c r="J33" i="14"/>
  <c r="C32" i="2"/>
  <c r="B31" i="2"/>
  <c r="J31" i="2"/>
  <c r="C33" i="11"/>
  <c r="B32" i="11"/>
  <c r="J32" i="11"/>
  <c r="C32" i="6"/>
  <c r="B31" i="6"/>
  <c r="J31" i="6"/>
  <c r="B31" i="15"/>
  <c r="C32" i="15"/>
  <c r="J31" i="15"/>
  <c r="C32" i="5"/>
  <c r="B31" i="5"/>
  <c r="J31" i="5"/>
  <c r="B32" i="8"/>
  <c r="C33" i="8"/>
  <c r="J32" i="8"/>
  <c r="C33" i="9"/>
  <c r="B32" i="9"/>
  <c r="J32" i="9"/>
  <c r="B32" i="12"/>
  <c r="J32" i="12"/>
  <c r="C33" i="12"/>
  <c r="B32" i="7"/>
  <c r="J32" i="7"/>
  <c r="C33" i="7"/>
  <c r="C33" i="13"/>
  <c r="B32" i="13"/>
  <c r="J32" i="13"/>
  <c r="C33" i="10"/>
  <c r="B32" i="10"/>
  <c r="J32" i="10"/>
  <c r="C34" i="9" l="1"/>
  <c r="B33" i="9"/>
  <c r="J33" i="9"/>
  <c r="C34" i="13"/>
  <c r="B33" i="13"/>
  <c r="J33" i="13"/>
  <c r="C34" i="11"/>
  <c r="B33" i="11"/>
  <c r="J33" i="11"/>
  <c r="B33" i="7"/>
  <c r="C34" i="7"/>
  <c r="J33" i="7"/>
  <c r="C33" i="5"/>
  <c r="B32" i="5"/>
  <c r="J32" i="5"/>
  <c r="C33" i="2"/>
  <c r="B32" i="2"/>
  <c r="J32" i="2"/>
  <c r="B33" i="8"/>
  <c r="C34" i="8"/>
  <c r="J33" i="8"/>
  <c r="B33" i="12"/>
  <c r="C34" i="12"/>
  <c r="J33" i="12"/>
  <c r="C33" i="6"/>
  <c r="B32" i="6"/>
  <c r="J32" i="6"/>
  <c r="B32" i="15"/>
  <c r="C33" i="15"/>
  <c r="J32" i="15"/>
  <c r="B34" i="14"/>
  <c r="C35" i="14"/>
  <c r="J34" i="14"/>
  <c r="C34" i="10"/>
  <c r="B33" i="10"/>
  <c r="J33" i="10"/>
  <c r="B35" i="14" l="1"/>
  <c r="C36" i="14"/>
  <c r="J35" i="14"/>
  <c r="B34" i="8"/>
  <c r="C35" i="8"/>
  <c r="J34" i="8"/>
  <c r="C35" i="11"/>
  <c r="B34" i="11"/>
  <c r="J34" i="11"/>
  <c r="B34" i="12"/>
  <c r="J34" i="12"/>
  <c r="C35" i="12"/>
  <c r="B33" i="15"/>
  <c r="J33" i="15"/>
  <c r="C34" i="15"/>
  <c r="B34" i="7"/>
  <c r="C35" i="7"/>
  <c r="J34" i="7"/>
  <c r="C34" i="2"/>
  <c r="B33" i="2"/>
  <c r="J33" i="2"/>
  <c r="C35" i="13"/>
  <c r="B34" i="13"/>
  <c r="J34" i="13"/>
  <c r="C35" i="10"/>
  <c r="B34" i="10"/>
  <c r="J34" i="10"/>
  <c r="C34" i="6"/>
  <c r="B33" i="6"/>
  <c r="J33" i="6"/>
  <c r="C34" i="5"/>
  <c r="B33" i="5"/>
  <c r="J33" i="5"/>
  <c r="C35" i="9"/>
  <c r="B34" i="9"/>
  <c r="J34" i="9"/>
  <c r="B35" i="12" l="1"/>
  <c r="C36" i="12"/>
  <c r="J35" i="12"/>
  <c r="C36" i="11"/>
  <c r="B35" i="11"/>
  <c r="J35" i="11"/>
  <c r="C35" i="2"/>
  <c r="B34" i="2"/>
  <c r="J34" i="2"/>
  <c r="B35" i="7"/>
  <c r="C36" i="7"/>
  <c r="J35" i="7"/>
  <c r="B35" i="8"/>
  <c r="C36" i="8"/>
  <c r="J35" i="8"/>
  <c r="C35" i="6"/>
  <c r="B34" i="6"/>
  <c r="J34" i="6"/>
  <c r="B34" i="15"/>
  <c r="C35" i="15"/>
  <c r="J34" i="15"/>
  <c r="C36" i="9"/>
  <c r="B35" i="9"/>
  <c r="J35" i="9"/>
  <c r="C35" i="5"/>
  <c r="B34" i="5"/>
  <c r="J34" i="5"/>
  <c r="B36" i="14"/>
  <c r="C37" i="14"/>
  <c r="J36" i="14"/>
  <c r="C36" i="13"/>
  <c r="B35" i="13"/>
  <c r="J35" i="13"/>
  <c r="C36" i="10"/>
  <c r="B35" i="10"/>
  <c r="J35" i="10"/>
  <c r="C37" i="10" l="1"/>
  <c r="B36" i="10"/>
  <c r="J36" i="10"/>
  <c r="C37" i="9"/>
  <c r="B36" i="9"/>
  <c r="J36" i="9"/>
  <c r="B35" i="15"/>
  <c r="C36" i="15"/>
  <c r="J35" i="15"/>
  <c r="B36" i="7"/>
  <c r="C37" i="7"/>
  <c r="J36" i="7"/>
  <c r="C36" i="2"/>
  <c r="B35" i="2"/>
  <c r="J35" i="2"/>
  <c r="B37" i="14"/>
  <c r="J37" i="14"/>
  <c r="C38" i="14"/>
  <c r="C36" i="6"/>
  <c r="B35" i="6"/>
  <c r="J35" i="6"/>
  <c r="C37" i="11"/>
  <c r="B36" i="11"/>
  <c r="J36" i="11"/>
  <c r="C37" i="13"/>
  <c r="B36" i="13"/>
  <c r="J36" i="13"/>
  <c r="B36" i="8"/>
  <c r="C37" i="8"/>
  <c r="J36" i="8"/>
  <c r="B36" i="12"/>
  <c r="C37" i="12"/>
  <c r="J36" i="12"/>
  <c r="C36" i="5"/>
  <c r="B35" i="5"/>
  <c r="J35" i="5"/>
  <c r="C37" i="5" l="1"/>
  <c r="B36" i="5"/>
  <c r="J36" i="5"/>
  <c r="B36" i="15"/>
  <c r="J36" i="15"/>
  <c r="C37" i="15"/>
  <c r="C37" i="6"/>
  <c r="B36" i="6"/>
  <c r="J36" i="6"/>
  <c r="B38" i="14"/>
  <c r="J38" i="14"/>
  <c r="C39" i="14"/>
  <c r="C38" i="11"/>
  <c r="B37" i="11"/>
  <c r="J37" i="11"/>
  <c r="B37" i="8"/>
  <c r="C38" i="8"/>
  <c r="J37" i="8"/>
  <c r="B37" i="7"/>
  <c r="C38" i="7"/>
  <c r="J37" i="7"/>
  <c r="C38" i="9"/>
  <c r="B37" i="9"/>
  <c r="J37" i="9"/>
  <c r="B37" i="12"/>
  <c r="C38" i="12"/>
  <c r="J37" i="12"/>
  <c r="C38" i="13"/>
  <c r="B37" i="13"/>
  <c r="J37" i="13"/>
  <c r="C37" i="2"/>
  <c r="B36" i="2"/>
  <c r="J36" i="2"/>
  <c r="C38" i="10"/>
  <c r="B37" i="10"/>
  <c r="J37" i="10"/>
  <c r="B39" i="14" l="1"/>
  <c r="C40" i="14"/>
  <c r="J39" i="14"/>
  <c r="C39" i="10"/>
  <c r="B38" i="10"/>
  <c r="J38" i="10"/>
  <c r="B38" i="9"/>
  <c r="C39" i="9"/>
  <c r="J38" i="9"/>
  <c r="B38" i="7"/>
  <c r="J38" i="7"/>
  <c r="C39" i="7"/>
  <c r="C38" i="2"/>
  <c r="B37" i="2"/>
  <c r="J37" i="2"/>
  <c r="C38" i="6"/>
  <c r="B37" i="6"/>
  <c r="J37" i="6"/>
  <c r="B37" i="15"/>
  <c r="J37" i="15"/>
  <c r="C38" i="15"/>
  <c r="B38" i="8"/>
  <c r="C39" i="8"/>
  <c r="J38" i="8"/>
  <c r="C39" i="13"/>
  <c r="B38" i="13"/>
  <c r="J38" i="13"/>
  <c r="B38" i="12"/>
  <c r="C39" i="12"/>
  <c r="J38" i="12"/>
  <c r="C39" i="11"/>
  <c r="B38" i="11"/>
  <c r="J38" i="11"/>
  <c r="C38" i="5"/>
  <c r="B37" i="5"/>
  <c r="J37" i="5"/>
  <c r="B39" i="7" l="1"/>
  <c r="C40" i="7"/>
  <c r="J39" i="7"/>
  <c r="C39" i="5"/>
  <c r="B38" i="5"/>
  <c r="J38" i="5"/>
  <c r="C40" i="9"/>
  <c r="B39" i="9"/>
  <c r="J39" i="9"/>
  <c r="C40" i="11"/>
  <c r="B39" i="11"/>
  <c r="J39" i="11"/>
  <c r="B39" i="8"/>
  <c r="C40" i="8"/>
  <c r="J39" i="8"/>
  <c r="B39" i="12"/>
  <c r="C40" i="12"/>
  <c r="J39" i="12"/>
  <c r="B38" i="15"/>
  <c r="C39" i="15"/>
  <c r="J38" i="15"/>
  <c r="C39" i="6"/>
  <c r="B38" i="6"/>
  <c r="J38" i="6"/>
  <c r="C40" i="10"/>
  <c r="B39" i="10"/>
  <c r="J39" i="10"/>
  <c r="B40" i="14"/>
  <c r="C41" i="14"/>
  <c r="J40" i="14"/>
  <c r="C40" i="13"/>
  <c r="B39" i="13"/>
  <c r="J39" i="13"/>
  <c r="C39" i="2"/>
  <c r="B38" i="2"/>
  <c r="J38" i="2"/>
  <c r="C40" i="2" l="1"/>
  <c r="B39" i="2"/>
  <c r="J39" i="2"/>
  <c r="C40" i="6"/>
  <c r="B39" i="6"/>
  <c r="J39" i="6"/>
  <c r="C41" i="11"/>
  <c r="B40" i="11"/>
  <c r="J40" i="11"/>
  <c r="B39" i="15"/>
  <c r="C40" i="15"/>
  <c r="J39" i="15"/>
  <c r="C41" i="9"/>
  <c r="B40" i="9"/>
  <c r="J40" i="9"/>
  <c r="C41" i="13"/>
  <c r="B40" i="13"/>
  <c r="J40" i="13"/>
  <c r="B41" i="14"/>
  <c r="J41" i="14"/>
  <c r="C42" i="14"/>
  <c r="B40" i="12"/>
  <c r="C41" i="12"/>
  <c r="J40" i="12"/>
  <c r="C40" i="5"/>
  <c r="B39" i="5"/>
  <c r="J39" i="5"/>
  <c r="B40" i="8"/>
  <c r="C41" i="8"/>
  <c r="J40" i="8"/>
  <c r="B40" i="7"/>
  <c r="C41" i="7"/>
  <c r="J40" i="7"/>
  <c r="C41" i="10"/>
  <c r="B40" i="10"/>
  <c r="J40" i="10"/>
  <c r="B41" i="12" l="1"/>
  <c r="C42" i="12"/>
  <c r="J41" i="12"/>
  <c r="C42" i="11"/>
  <c r="B41" i="11"/>
  <c r="J41" i="11"/>
  <c r="C42" i="10"/>
  <c r="B41" i="10"/>
  <c r="J41" i="10"/>
  <c r="B41" i="8"/>
  <c r="C42" i="8"/>
  <c r="J41" i="8"/>
  <c r="B42" i="14"/>
  <c r="C43" i="14"/>
  <c r="J42" i="14"/>
  <c r="C42" i="13"/>
  <c r="B41" i="13"/>
  <c r="J41" i="13"/>
  <c r="C41" i="6"/>
  <c r="B40" i="6"/>
  <c r="J40" i="6"/>
  <c r="B40" i="15"/>
  <c r="J40" i="15"/>
  <c r="C41" i="15"/>
  <c r="B41" i="7"/>
  <c r="C42" i="7"/>
  <c r="J41" i="7"/>
  <c r="C41" i="5"/>
  <c r="B40" i="5"/>
  <c r="J40" i="5"/>
  <c r="C42" i="9"/>
  <c r="B41" i="9"/>
  <c r="J41" i="9"/>
  <c r="C41" i="2"/>
  <c r="B40" i="2"/>
  <c r="J40" i="2"/>
  <c r="B41" i="15" l="1"/>
  <c r="C42" i="15"/>
  <c r="J41" i="15"/>
  <c r="C42" i="2"/>
  <c r="B41" i="2"/>
  <c r="J41" i="2"/>
  <c r="C43" i="10"/>
  <c r="B42" i="10"/>
  <c r="J42" i="10"/>
  <c r="B42" i="8"/>
  <c r="J42" i="8"/>
  <c r="C43" i="8"/>
  <c r="C43" i="9"/>
  <c r="B42" i="9"/>
  <c r="J42" i="9"/>
  <c r="C42" i="5"/>
  <c r="B41" i="5"/>
  <c r="J41" i="5"/>
  <c r="C43" i="13"/>
  <c r="B42" i="13"/>
  <c r="J42" i="13"/>
  <c r="C43" i="11"/>
  <c r="B42" i="11"/>
  <c r="J42" i="11"/>
  <c r="C42" i="6"/>
  <c r="B41" i="6"/>
  <c r="J41" i="6"/>
  <c r="B43" i="14"/>
  <c r="C44" i="14"/>
  <c r="J43" i="14"/>
  <c r="B42" i="7"/>
  <c r="C43" i="7"/>
  <c r="J42" i="7"/>
  <c r="B42" i="12"/>
  <c r="C43" i="12"/>
  <c r="J42" i="12"/>
  <c r="B43" i="8" l="1"/>
  <c r="J43" i="8"/>
  <c r="C44" i="8"/>
  <c r="C44" i="11"/>
  <c r="B43" i="11"/>
  <c r="J43" i="11"/>
  <c r="B43" i="7"/>
  <c r="C44" i="7"/>
  <c r="J43" i="7"/>
  <c r="C44" i="13"/>
  <c r="B43" i="13"/>
  <c r="J43" i="13"/>
  <c r="C44" i="10"/>
  <c r="B43" i="10"/>
  <c r="J43" i="10"/>
  <c r="B44" i="14"/>
  <c r="J44" i="14"/>
  <c r="C45" i="14"/>
  <c r="C43" i="5"/>
  <c r="B42" i="5"/>
  <c r="J42" i="5"/>
  <c r="C43" i="2"/>
  <c r="B42" i="2"/>
  <c r="J42" i="2"/>
  <c r="B43" i="12"/>
  <c r="C44" i="12"/>
  <c r="J43" i="12"/>
  <c r="B42" i="15"/>
  <c r="C43" i="15"/>
  <c r="J42" i="15"/>
  <c r="C43" i="6"/>
  <c r="B42" i="6"/>
  <c r="J42" i="6"/>
  <c r="C44" i="9"/>
  <c r="B43" i="9"/>
  <c r="J43" i="9"/>
  <c r="B44" i="7" l="1"/>
  <c r="C45" i="7"/>
  <c r="J44" i="7"/>
  <c r="C44" i="6"/>
  <c r="B43" i="6"/>
  <c r="J43" i="6"/>
  <c r="C44" i="5"/>
  <c r="B43" i="5"/>
  <c r="J43" i="5"/>
  <c r="C45" i="13"/>
  <c r="B44" i="13"/>
  <c r="J44" i="13"/>
  <c r="B45" i="14"/>
  <c r="C46" i="14"/>
  <c r="J45" i="14"/>
  <c r="B43" i="15"/>
  <c r="C44" i="15"/>
  <c r="J43" i="15"/>
  <c r="C44" i="2"/>
  <c r="B43" i="2"/>
  <c r="J43" i="2"/>
  <c r="C45" i="11"/>
  <c r="B44" i="11"/>
  <c r="J44" i="11"/>
  <c r="B44" i="8"/>
  <c r="C45" i="8"/>
  <c r="J44" i="8"/>
  <c r="B44" i="9"/>
  <c r="C45" i="9"/>
  <c r="J44" i="9"/>
  <c r="B44" i="12"/>
  <c r="C45" i="12"/>
  <c r="J44" i="12"/>
  <c r="C45" i="10"/>
  <c r="B44" i="10"/>
  <c r="J44" i="10"/>
  <c r="B45" i="12" l="1"/>
  <c r="C46" i="12"/>
  <c r="J45" i="12"/>
  <c r="C45" i="2"/>
  <c r="B44" i="2"/>
  <c r="J44" i="2"/>
  <c r="C45" i="5"/>
  <c r="J45" i="5" s="1"/>
  <c r="B44" i="5"/>
  <c r="J44" i="5"/>
  <c r="C46" i="11"/>
  <c r="B45" i="11"/>
  <c r="J45" i="11"/>
  <c r="B45" i="9"/>
  <c r="C46" i="9"/>
  <c r="J45" i="9"/>
  <c r="B44" i="15"/>
  <c r="C45" i="15"/>
  <c r="J44" i="15"/>
  <c r="C46" i="13"/>
  <c r="B45" i="13"/>
  <c r="J45" i="13"/>
  <c r="C45" i="6"/>
  <c r="B44" i="6"/>
  <c r="J44" i="6"/>
  <c r="C46" i="10"/>
  <c r="B45" i="10"/>
  <c r="J45" i="10"/>
  <c r="B46" i="14"/>
  <c r="C47" i="14"/>
  <c r="J46" i="14"/>
  <c r="B45" i="7"/>
  <c r="C46" i="7"/>
  <c r="J45" i="7"/>
  <c r="B45" i="8"/>
  <c r="C46" i="8"/>
  <c r="J45" i="8"/>
  <c r="C46" i="6" l="1"/>
  <c r="B45" i="6"/>
  <c r="J45" i="6"/>
  <c r="C47" i="11"/>
  <c r="B46" i="11"/>
  <c r="J46" i="11"/>
  <c r="C47" i="13"/>
  <c r="B46" i="13"/>
  <c r="J46" i="13"/>
  <c r="C46" i="5"/>
  <c r="J46" i="5" s="1"/>
  <c r="B45" i="5"/>
  <c r="B46" i="8"/>
  <c r="J46" i="8"/>
  <c r="C47" i="8"/>
  <c r="B47" i="14"/>
  <c r="C48" i="14"/>
  <c r="J47" i="14"/>
  <c r="B45" i="15"/>
  <c r="C46" i="15"/>
  <c r="J45" i="15"/>
  <c r="B46" i="7"/>
  <c r="J46" i="7"/>
  <c r="C47" i="7"/>
  <c r="C46" i="2"/>
  <c r="B45" i="2"/>
  <c r="J45" i="2"/>
  <c r="B46" i="9"/>
  <c r="C47" i="9"/>
  <c r="J46" i="9"/>
  <c r="B46" i="12"/>
  <c r="C47" i="12"/>
  <c r="J46" i="12"/>
  <c r="C47" i="10"/>
  <c r="B46" i="10"/>
  <c r="J46" i="10"/>
  <c r="B47" i="7" l="1"/>
  <c r="C48" i="7"/>
  <c r="J47" i="7"/>
  <c r="B46" i="15"/>
  <c r="C47" i="15"/>
  <c r="J46" i="15"/>
  <c r="C48" i="10"/>
  <c r="B47" i="10"/>
  <c r="J47" i="10"/>
  <c r="C48" i="13"/>
  <c r="B47" i="13"/>
  <c r="J47" i="13"/>
  <c r="J48" i="14"/>
  <c r="J49" i="14" s="1"/>
  <c r="B48" i="14"/>
  <c r="B47" i="9"/>
  <c r="C48" i="9"/>
  <c r="J47" i="9"/>
  <c r="C48" i="11"/>
  <c r="B47" i="11"/>
  <c r="J47" i="11"/>
  <c r="B47" i="8"/>
  <c r="C48" i="8"/>
  <c r="J47" i="8"/>
  <c r="C47" i="5"/>
  <c r="J47" i="5" s="1"/>
  <c r="B46" i="5"/>
  <c r="B47" i="12"/>
  <c r="C48" i="12"/>
  <c r="J47" i="12"/>
  <c r="C47" i="2"/>
  <c r="B46" i="2"/>
  <c r="J46" i="2"/>
  <c r="C47" i="6"/>
  <c r="B46" i="6"/>
  <c r="J46" i="6"/>
  <c r="C48" i="5" l="1"/>
  <c r="J48" i="5" s="1"/>
  <c r="B47" i="5"/>
  <c r="C48" i="6"/>
  <c r="B47" i="6"/>
  <c r="J47" i="6"/>
  <c r="J48" i="8"/>
  <c r="J49" i="8" s="1"/>
  <c r="B48" i="8"/>
  <c r="B48" i="10"/>
  <c r="J48" i="10"/>
  <c r="J49" i="10" s="1"/>
  <c r="C48" i="2"/>
  <c r="B47" i="2"/>
  <c r="J47" i="2"/>
  <c r="B48" i="11"/>
  <c r="J48" i="11"/>
  <c r="J49" i="11" s="1"/>
  <c r="B47" i="15"/>
  <c r="C48" i="15"/>
  <c r="J47" i="15"/>
  <c r="J48" i="12"/>
  <c r="J49" i="12" s="1"/>
  <c r="B48" i="12"/>
  <c r="J48" i="9"/>
  <c r="J49" i="9" s="1"/>
  <c r="B48" i="9"/>
  <c r="B48" i="13"/>
  <c r="J48" i="13"/>
  <c r="J49" i="13" s="1"/>
  <c r="J48" i="7"/>
  <c r="J49" i="7" s="1"/>
  <c r="B48" i="7"/>
  <c r="B48" i="2" l="1"/>
  <c r="J48" i="2"/>
  <c r="J49" i="2" s="1"/>
  <c r="J48" i="15"/>
  <c r="J49" i="15" s="1"/>
  <c r="B48" i="15"/>
  <c r="B48" i="6"/>
  <c r="J48" i="6"/>
  <c r="J49" i="6" s="1"/>
  <c r="B48" i="5"/>
  <c r="J19" i="5" l="1"/>
  <c r="J49" i="5" s="1"/>
</calcChain>
</file>

<file path=xl/sharedStrings.xml><?xml version="1.0" encoding="utf-8"?>
<sst xmlns="http://schemas.openxmlformats.org/spreadsheetml/2006/main" count="463" uniqueCount="40">
  <si>
    <t>STUNDENTABELLE</t>
  </si>
  <si>
    <t>Name Firma:</t>
  </si>
  <si>
    <t>Jahr:</t>
  </si>
  <si>
    <t>Name Arbeitnehmer/in:</t>
  </si>
  <si>
    <t>Übertrag Vorjahr Urlaubssaldo:</t>
  </si>
  <si>
    <t>Übertrag Vorjahr +/- Stunden:</t>
  </si>
  <si>
    <t>Erster Tag des Monats:</t>
  </si>
  <si>
    <t>Urlaub</t>
  </si>
  <si>
    <t>Urlaub alt:</t>
  </si>
  <si>
    <t>Urlaub neu:</t>
  </si>
  <si>
    <t>Urlaub offen:</t>
  </si>
  <si>
    <t>davon verbraucht:</t>
  </si>
  <si>
    <t>Vortrag</t>
  </si>
  <si>
    <t>URLAUB</t>
  </si>
  <si>
    <t>IST-Zeit</t>
  </si>
  <si>
    <t>Vortrag:</t>
  </si>
  <si>
    <t xml:space="preserve"> + Zuschläge:</t>
  </si>
  <si>
    <t>SOLL-Zeit:</t>
  </si>
  <si>
    <t xml:space="preserve"> +/- Übertrag Vormonat:</t>
  </si>
  <si>
    <t>Zwischensumme SOLL:</t>
  </si>
  <si>
    <t>GESAMTBERECHNUNG</t>
  </si>
  <si>
    <t>von</t>
  </si>
  <si>
    <t>bis</t>
  </si>
  <si>
    <t>Soll-Zeit</t>
  </si>
  <si>
    <t>Ist-Zeit</t>
  </si>
  <si>
    <t>Differenz</t>
  </si>
  <si>
    <t>Datum</t>
  </si>
  <si>
    <t>vormittags</t>
  </si>
  <si>
    <t>nachmittags</t>
  </si>
  <si>
    <t>Anmerkungen*</t>
  </si>
  <si>
    <t>Krank</t>
  </si>
  <si>
    <t>Feiertag</t>
  </si>
  <si>
    <t>Homeoffice</t>
  </si>
  <si>
    <t>Summen:</t>
  </si>
  <si>
    <t>Summe Homeoffice-Tage:</t>
  </si>
  <si>
    <t>* Zutreffendes bitte mit "x" markieren.</t>
  </si>
  <si>
    <t>Hiermit bestätige ich mit meiner Unterschrift die oben angeführte Arbeitszeiten.</t>
  </si>
  <si>
    <t>Unterschrift:</t>
  </si>
  <si>
    <t>Letzte Aktualisierung 01.01.2023</t>
  </si>
  <si>
    <t>Mir stehen nur für die oben angegebenen Zeiträume Entgeltansprüche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</si>
</sst>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7]ddd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Fill="1"/>
    <xf numFmtId="14" fontId="4" fillId="0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/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6" xfId="0" applyFont="1" applyFill="1" applyBorder="1"/>
    <xf numFmtId="0" fontId="8" fillId="0" borderId="6" xfId="0" applyFont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Alignment="1">
      <alignment vertical="center"/>
    </xf>
    <xf numFmtId="2" fontId="4" fillId="2" borderId="1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64" fontId="4" fillId="2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2" borderId="1" xfId="0" applyFont="1" applyFill="1" applyBorder="1"/>
    <xf numFmtId="20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left" vertical="center" indent="1"/>
    </xf>
    <xf numFmtId="14" fontId="4" fillId="0" borderId="3" xfId="0" applyNumberFormat="1" applyFont="1" applyFill="1" applyBorder="1" applyAlignment="1">
      <alignment horizontal="left" vertical="center" indent="1"/>
    </xf>
    <xf numFmtId="14" fontId="4" fillId="0" borderId="4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Standard" xfId="0" builtinId="0"/>
  </cellStyles>
  <dxfs count="37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7</xdr:row>
      <xdr:rowOff>19050</xdr:rowOff>
    </xdr:from>
    <xdr:to>
      <xdr:col>4</xdr:col>
      <xdr:colOff>238126</xdr:colOff>
      <xdr:row>7</xdr:row>
      <xdr:rowOff>1032751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10E9FBB-318A-4E9D-9246-D67EF19D9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2152650"/>
          <a:ext cx="3733800" cy="10137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BB4B88D-0B0A-448E-B2CE-98F686813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1070AA6-E720-4E36-BCC3-53AA32D55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9110DC-36F0-412E-956B-048F8C7C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6E0441B-1742-4101-80CD-FF41F786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DA4C3A9-D148-448D-A814-E46F4D7D3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163550"/>
          <a:ext cx="3733800" cy="1013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B1432B-BC0C-4234-91E5-D161EF83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023114A-2739-409D-8FD5-5125195FD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A00474-7484-406D-A880-0D1FF76F8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3D381FA-EB15-4790-84DA-9DA51C433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C4654C-3470-4285-894B-71FDF1A9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6DB852E-B11C-483E-8E92-9F664973A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51</xdr:row>
      <xdr:rowOff>19050</xdr:rowOff>
    </xdr:from>
    <xdr:to>
      <xdr:col>6</xdr:col>
      <xdr:colOff>381000</xdr:colOff>
      <xdr:row>51</xdr:row>
      <xdr:rowOff>1032751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E773A0-5C8A-45F0-AC55-F02E6DF5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733800" cy="1013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A16E-68E1-4AF3-A8DE-6DB4E4E07AF1}">
  <sheetPr>
    <outlinePr showOutlineSymbols="0"/>
    <pageSetUpPr fitToPage="1"/>
  </sheetPr>
  <dimension ref="B1:L8"/>
  <sheetViews>
    <sheetView showGridLines="0" showRowColHeaders="0" tabSelected="1" showOutlineSymbols="0" zoomScaleNormal="100" workbookViewId="0">
      <selection activeCell="C3" sqref="C3:H3"/>
    </sheetView>
  </sheetViews>
  <sheetFormatPr baseColWidth="10" defaultColWidth="11.42578125" defaultRowHeight="14.25" x14ac:dyDescent="0.2"/>
  <cols>
    <col min="1" max="1" width="2.42578125" style="8" customWidth="1"/>
    <col min="2" max="2" width="23.85546875" style="8" customWidth="1"/>
    <col min="3" max="3" width="18.7109375" style="8" customWidth="1"/>
    <col min="4" max="4" width="10.140625" style="8" customWidth="1"/>
    <col min="5" max="8" width="18.7109375" style="8" customWidth="1"/>
    <col min="9" max="9" width="2.42578125" style="8" customWidth="1"/>
    <col min="10" max="11" width="11.5703125" style="8" customWidth="1"/>
    <col min="12" max="16384" width="11.42578125" style="8"/>
  </cols>
  <sheetData>
    <row r="1" spans="2:12" ht="42" customHeight="1" x14ac:dyDescent="0.2">
      <c r="B1" s="46" t="s">
        <v>0</v>
      </c>
      <c r="C1" s="47"/>
      <c r="D1" s="47"/>
      <c r="E1" s="47"/>
      <c r="F1" s="47"/>
      <c r="G1" s="47"/>
      <c r="H1" s="48"/>
    </row>
    <row r="2" spans="2:12" ht="15" customHeight="1" x14ac:dyDescent="0.2">
      <c r="B2" s="49" t="s">
        <v>38</v>
      </c>
      <c r="C2" s="49"/>
      <c r="D2" s="49"/>
      <c r="E2" s="49"/>
      <c r="F2" s="49"/>
      <c r="G2" s="49"/>
      <c r="H2" s="49"/>
    </row>
    <row r="3" spans="2:12" ht="24.6" customHeight="1" x14ac:dyDescent="0.2">
      <c r="B3" s="9" t="s">
        <v>1</v>
      </c>
      <c r="C3" s="50"/>
      <c r="D3" s="50"/>
      <c r="E3" s="50"/>
      <c r="F3" s="50"/>
      <c r="G3" s="50"/>
      <c r="H3" s="50"/>
    </row>
    <row r="4" spans="2:12" ht="24.6" customHeight="1" x14ac:dyDescent="0.2">
      <c r="B4" s="9" t="s">
        <v>3</v>
      </c>
      <c r="C4" s="50"/>
      <c r="D4" s="50"/>
      <c r="E4" s="50"/>
      <c r="F4" s="50"/>
      <c r="G4" s="50"/>
      <c r="H4" s="50"/>
    </row>
    <row r="5" spans="2:12" ht="24.6" customHeight="1" x14ac:dyDescent="0.2">
      <c r="B5" s="9" t="s">
        <v>2</v>
      </c>
      <c r="C5" s="51">
        <v>2023</v>
      </c>
      <c r="D5" s="51"/>
      <c r="E5" s="44" t="s">
        <v>4</v>
      </c>
      <c r="F5" s="44"/>
      <c r="G5" s="45"/>
      <c r="H5" s="45"/>
    </row>
    <row r="6" spans="2:12" ht="24.6" customHeight="1" x14ac:dyDescent="0.2">
      <c r="B6" s="43"/>
      <c r="C6" s="43"/>
      <c r="D6" s="43"/>
      <c r="E6" s="44" t="s">
        <v>5</v>
      </c>
      <c r="F6" s="44"/>
      <c r="G6" s="45"/>
      <c r="H6" s="45"/>
    </row>
    <row r="7" spans="2:12" ht="15" customHeight="1" x14ac:dyDescent="0.2"/>
    <row r="8" spans="2:12" ht="82.15" customHeight="1" x14ac:dyDescent="0.2">
      <c r="B8" s="40"/>
      <c r="C8" s="41"/>
      <c r="D8" s="41"/>
      <c r="E8" s="41"/>
      <c r="F8" s="41"/>
      <c r="G8" s="41"/>
      <c r="H8" s="42"/>
      <c r="I8" s="30"/>
      <c r="J8" s="30"/>
      <c r="K8" s="30"/>
      <c r="L8" s="31"/>
    </row>
  </sheetData>
  <mergeCells count="11">
    <mergeCell ref="B8:H8"/>
    <mergeCell ref="B6:D6"/>
    <mergeCell ref="E6:F6"/>
    <mergeCell ref="G6:H6"/>
    <mergeCell ref="B1:H1"/>
    <mergeCell ref="B2:H2"/>
    <mergeCell ref="C3:H3"/>
    <mergeCell ref="C4:H4"/>
    <mergeCell ref="C5:D5"/>
    <mergeCell ref="E5:F5"/>
    <mergeCell ref="G5:H5"/>
  </mergeCells>
  <pageMargins left="0.7" right="0.7" top="0.78740157499999996" bottom="0.78740157499999996" header="0.3" footer="0.3"/>
  <pageSetup paperSize="9" scale="67" fitToHeight="0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860C-5C6B-4D13-A98C-E7CB9990FFB3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IF(Stamminfo!C5="","",DATE(Stamminfo!C5,9,DAY(1)))</f>
        <v>45170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IF(August!D13="kein Vortrag","0",August!D13)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IF(August!I14="","0",August!I14)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WEEKDAY(Beginndatum_9)</f>
        <v>6</v>
      </c>
      <c r="C18" s="6">
        <f>Beginndatum_9</f>
        <v>45170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7</v>
      </c>
      <c r="C19" s="6">
        <f t="shared" ref="C19:C48" si="1">IF(C18&lt;&gt;"",IF(MONTH(Beginndatum_9)=MONTH(C18+1),C18+1,""),"")</f>
        <v>45171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1</v>
      </c>
      <c r="C20" s="6">
        <f t="shared" si="1"/>
        <v>45172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2</v>
      </c>
      <c r="C21" s="6">
        <f t="shared" si="1"/>
        <v>45173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3</v>
      </c>
      <c r="C22" s="6">
        <f t="shared" si="1"/>
        <v>45174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4</v>
      </c>
      <c r="C23" s="6">
        <f t="shared" si="1"/>
        <v>45175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5</v>
      </c>
      <c r="C24" s="6">
        <f t="shared" si="1"/>
        <v>45176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6</v>
      </c>
      <c r="C25" s="6">
        <f t="shared" si="1"/>
        <v>45177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7</v>
      </c>
      <c r="C26" s="6">
        <f t="shared" si="1"/>
        <v>45178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1</v>
      </c>
      <c r="C27" s="6">
        <f t="shared" si="1"/>
        <v>45179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2</v>
      </c>
      <c r="C28" s="6">
        <f t="shared" si="1"/>
        <v>45180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3</v>
      </c>
      <c r="C29" s="6">
        <f t="shared" si="1"/>
        <v>45181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4</v>
      </c>
      <c r="C30" s="6">
        <f t="shared" si="1"/>
        <v>45182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5</v>
      </c>
      <c r="C31" s="6">
        <f t="shared" si="1"/>
        <v>45183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6</v>
      </c>
      <c r="C32" s="6">
        <f t="shared" si="1"/>
        <v>45184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7</v>
      </c>
      <c r="C33" s="6">
        <f t="shared" si="1"/>
        <v>45185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1</v>
      </c>
      <c r="C34" s="6">
        <f t="shared" si="1"/>
        <v>45186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2</v>
      </c>
      <c r="C35" s="6">
        <f t="shared" si="1"/>
        <v>45187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3</v>
      </c>
      <c r="C36" s="6">
        <f t="shared" si="1"/>
        <v>45188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4</v>
      </c>
      <c r="C37" s="6">
        <f t="shared" si="1"/>
        <v>45189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5</v>
      </c>
      <c r="C38" s="6">
        <f t="shared" si="1"/>
        <v>45190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6</v>
      </c>
      <c r="C39" s="6">
        <f t="shared" si="1"/>
        <v>45191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7</v>
      </c>
      <c r="C40" s="6">
        <f t="shared" si="1"/>
        <v>45192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1</v>
      </c>
      <c r="C41" s="6">
        <f t="shared" si="1"/>
        <v>45193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2</v>
      </c>
      <c r="C42" s="6">
        <f t="shared" si="1"/>
        <v>45194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3</v>
      </c>
      <c r="C43" s="6">
        <f t="shared" si="1"/>
        <v>45195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4</v>
      </c>
      <c r="C44" s="6">
        <f t="shared" si="1"/>
        <v>45196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5</v>
      </c>
      <c r="C45" s="6">
        <f t="shared" si="1"/>
        <v>45197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6</v>
      </c>
      <c r="C46" s="6">
        <f t="shared" si="1"/>
        <v>45198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7</v>
      </c>
      <c r="C47" s="6">
        <f t="shared" si="1"/>
        <v>45199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123" priority="30" stopIfTrue="1">
      <formula>OR(WEEKDAY($C$18)=7,WEEKDAY($C$18)=1)</formula>
    </cfRule>
  </conditionalFormatting>
  <conditionalFormatting sqref="B19:H19">
    <cfRule type="expression" dxfId="122" priority="31" stopIfTrue="1">
      <formula>OR(WEEKDAY($C$19)=7,WEEKDAY($C$19)=1)</formula>
    </cfRule>
  </conditionalFormatting>
  <conditionalFormatting sqref="B20:H20">
    <cfRule type="expression" dxfId="121" priority="29" stopIfTrue="1">
      <formula>OR(WEEKDAY($C$20)=7,WEEKDAY($C$20)=1)</formula>
    </cfRule>
  </conditionalFormatting>
  <conditionalFormatting sqref="B21:H21">
    <cfRule type="expression" dxfId="120" priority="28" stopIfTrue="1">
      <formula>OR(WEEKDAY($C$21)=7,WEEKDAY($C$21)=1)</formula>
    </cfRule>
  </conditionalFormatting>
  <conditionalFormatting sqref="B22:H22">
    <cfRule type="expression" dxfId="119" priority="27" stopIfTrue="1">
      <formula>OR(WEEKDAY($C$22)=7,WEEKDAY($C$22)=1)</formula>
    </cfRule>
  </conditionalFormatting>
  <conditionalFormatting sqref="B23:H23">
    <cfRule type="expression" dxfId="118" priority="26" stopIfTrue="1">
      <formula>OR(WEEKDAY($C$23)=7,WEEKDAY($C$23)=1)</formula>
    </cfRule>
  </conditionalFormatting>
  <conditionalFormatting sqref="B24:H24">
    <cfRule type="expression" dxfId="117" priority="25" stopIfTrue="1">
      <formula>OR(WEEKDAY($C$24)=7,WEEKDAY($C$24)=1)</formula>
    </cfRule>
  </conditionalFormatting>
  <conditionalFormatting sqref="B25:H25">
    <cfRule type="expression" dxfId="116" priority="24" stopIfTrue="1">
      <formula>OR(WEEKDAY($C$25)=7,WEEKDAY($C$25)=1)</formula>
    </cfRule>
  </conditionalFormatting>
  <conditionalFormatting sqref="B26:H26">
    <cfRule type="expression" dxfId="115" priority="23" stopIfTrue="1">
      <formula>OR(WEEKDAY($C$26)=7,WEEKDAY($C$26)=1)</formula>
    </cfRule>
  </conditionalFormatting>
  <conditionalFormatting sqref="B27:H27">
    <cfRule type="expression" dxfId="114" priority="22" stopIfTrue="1">
      <formula>OR(WEEKDAY($C$27)=7,WEEKDAY($C$27)=1)</formula>
    </cfRule>
  </conditionalFormatting>
  <conditionalFormatting sqref="B28:H28">
    <cfRule type="expression" dxfId="113" priority="21" stopIfTrue="1">
      <formula>OR(WEEKDAY($C$28)=7,WEEKDAY($C$28)=1)</formula>
    </cfRule>
  </conditionalFormatting>
  <conditionalFormatting sqref="B29:H29">
    <cfRule type="expression" dxfId="112" priority="20" stopIfTrue="1">
      <formula>OR(WEEKDAY($C$29)=7,WEEKDAY($C$29)=1)</formula>
    </cfRule>
  </conditionalFormatting>
  <conditionalFormatting sqref="B30:H30">
    <cfRule type="expression" dxfId="111" priority="19" stopIfTrue="1">
      <formula>OR(WEEKDAY($C$30)=7,WEEKDAY($C$30)=1)</formula>
    </cfRule>
  </conditionalFormatting>
  <conditionalFormatting sqref="B31:H31">
    <cfRule type="expression" dxfId="110" priority="18" stopIfTrue="1">
      <formula>OR(WEEKDAY($C$31)=7,WEEKDAY($C$31)=1)</formula>
    </cfRule>
  </conditionalFormatting>
  <conditionalFormatting sqref="B32:H32">
    <cfRule type="expression" dxfId="109" priority="17" stopIfTrue="1">
      <formula>OR(WEEKDAY($C$32)=7,WEEKDAY($C$32)=1)</formula>
    </cfRule>
  </conditionalFormatting>
  <conditionalFormatting sqref="B33:H33">
    <cfRule type="expression" dxfId="108" priority="16" stopIfTrue="1">
      <formula>OR(WEEKDAY($C$33)=7,WEEKDAY($C$33)=1)</formula>
    </cfRule>
  </conditionalFormatting>
  <conditionalFormatting sqref="B34:H34">
    <cfRule type="expression" dxfId="107" priority="15" stopIfTrue="1">
      <formula>OR(WEEKDAY($C$34)=7,WEEKDAY($C$34)=1)</formula>
    </cfRule>
  </conditionalFormatting>
  <conditionalFormatting sqref="B35:H35">
    <cfRule type="expression" dxfId="106" priority="14" stopIfTrue="1">
      <formula>OR(WEEKDAY($C$35)=7,WEEKDAY($C$35)=1)</formula>
    </cfRule>
  </conditionalFormatting>
  <conditionalFormatting sqref="B36:H36">
    <cfRule type="expression" dxfId="105" priority="13" stopIfTrue="1">
      <formula>OR(WEEKDAY($C$36)=7,WEEKDAY($C$36)=1)</formula>
    </cfRule>
  </conditionalFormatting>
  <conditionalFormatting sqref="B37:H37">
    <cfRule type="expression" dxfId="104" priority="12" stopIfTrue="1">
      <formula>OR(WEEKDAY($C$37)=7,WEEKDAY($C$37)=1)</formula>
    </cfRule>
  </conditionalFormatting>
  <conditionalFormatting sqref="B38:H38">
    <cfRule type="expression" dxfId="103" priority="11" stopIfTrue="1">
      <formula>OR(WEEKDAY($C$38)=7,WEEKDAY($C$38)=1)</formula>
    </cfRule>
  </conditionalFormatting>
  <conditionalFormatting sqref="B39:H39">
    <cfRule type="expression" dxfId="102" priority="10" stopIfTrue="1">
      <formula>OR(WEEKDAY($C$39)=7,WEEKDAY($C$39)=1)</formula>
    </cfRule>
  </conditionalFormatting>
  <conditionalFormatting sqref="B40:H40">
    <cfRule type="expression" dxfId="101" priority="9" stopIfTrue="1">
      <formula>OR(WEEKDAY($C$40)=7,WEEKDAY($C$40)=1)</formula>
    </cfRule>
  </conditionalFormatting>
  <conditionalFormatting sqref="B41:H41">
    <cfRule type="expression" dxfId="100" priority="8" stopIfTrue="1">
      <formula>OR(WEEKDAY($C$41)=7,WEEKDAY($C$41)=1)</formula>
    </cfRule>
  </conditionalFormatting>
  <conditionalFormatting sqref="B42:H42">
    <cfRule type="expression" dxfId="99" priority="7" stopIfTrue="1">
      <formula>OR(WEEKDAY($C$42)=7,WEEKDAY($C$42)=1)</formula>
    </cfRule>
  </conditionalFormatting>
  <conditionalFormatting sqref="B43:H43">
    <cfRule type="expression" dxfId="98" priority="6" stopIfTrue="1">
      <formula>OR(WEEKDAY($C$43)=7,WEEKDAY($C$43)=1)</formula>
    </cfRule>
  </conditionalFormatting>
  <conditionalFormatting sqref="B44:H44">
    <cfRule type="expression" dxfId="97" priority="5" stopIfTrue="1">
      <formula>OR(WEEKDAY($C$44)=7,WEEKDAY($C$44)=1)</formula>
    </cfRule>
  </conditionalFormatting>
  <conditionalFormatting sqref="B45:H45">
    <cfRule type="expression" dxfId="96" priority="4" stopIfTrue="1">
      <formula>OR(WEEKDAY($C$45)=7,WEEKDAY($C$45)=1)</formula>
    </cfRule>
  </conditionalFormatting>
  <conditionalFormatting sqref="B46:H46">
    <cfRule type="expression" dxfId="95" priority="3" stopIfTrue="1">
      <formula>OR(WEEKDAY($C$46)=7,WEEKDAY($C$46)=1)</formula>
    </cfRule>
  </conditionalFormatting>
  <conditionalFormatting sqref="B47:H47">
    <cfRule type="expression" dxfId="94" priority="2" stopIfTrue="1">
      <formula>OR(WEEKDAY($C$47)=7,WEEKDAY($C$47)=1)</formula>
    </cfRule>
  </conditionalFormatting>
  <conditionalFormatting sqref="B48:H48">
    <cfRule type="expression" dxfId="93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2678-E482-4CDC-A1A6-231CDBE14624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IF(Stamminfo!C5="","",DATE(Stamminfo!C5,10,DAY(1)))</f>
        <v>45200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IF(September!D13="kein Vortrag","0",September!D13)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IF(September!I14="","0",September!I14)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WEEKDAY(Beginndatum_10)</f>
        <v>1</v>
      </c>
      <c r="C18" s="6">
        <f>Beginndatum_10</f>
        <v>45200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2</v>
      </c>
      <c r="C19" s="6">
        <f t="shared" ref="C19:C48" si="1">IF(C18&lt;&gt;"",IF(MONTH(Beginndatum_10)=MONTH(C18+1),C18+1,""),"")</f>
        <v>45201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3</v>
      </c>
      <c r="C20" s="6">
        <f t="shared" si="1"/>
        <v>45202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4</v>
      </c>
      <c r="C21" s="6">
        <f t="shared" si="1"/>
        <v>45203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5</v>
      </c>
      <c r="C22" s="6">
        <f t="shared" si="1"/>
        <v>45204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6</v>
      </c>
      <c r="C23" s="6">
        <f t="shared" si="1"/>
        <v>45205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7</v>
      </c>
      <c r="C24" s="6">
        <f t="shared" si="1"/>
        <v>45206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1</v>
      </c>
      <c r="C25" s="6">
        <f t="shared" si="1"/>
        <v>45207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2</v>
      </c>
      <c r="C26" s="6">
        <f t="shared" si="1"/>
        <v>45208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3</v>
      </c>
      <c r="C27" s="6">
        <f t="shared" si="1"/>
        <v>45209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4</v>
      </c>
      <c r="C28" s="6">
        <f t="shared" si="1"/>
        <v>45210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5</v>
      </c>
      <c r="C29" s="6">
        <f t="shared" si="1"/>
        <v>45211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6</v>
      </c>
      <c r="C30" s="6">
        <f t="shared" si="1"/>
        <v>45212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7</v>
      </c>
      <c r="C31" s="6">
        <f t="shared" si="1"/>
        <v>45213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1</v>
      </c>
      <c r="C32" s="6">
        <f t="shared" si="1"/>
        <v>45214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2</v>
      </c>
      <c r="C33" s="6">
        <f t="shared" si="1"/>
        <v>45215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3</v>
      </c>
      <c r="C34" s="6">
        <f t="shared" si="1"/>
        <v>45216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4</v>
      </c>
      <c r="C35" s="6">
        <f t="shared" si="1"/>
        <v>45217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5</v>
      </c>
      <c r="C36" s="6">
        <f t="shared" si="1"/>
        <v>45218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6</v>
      </c>
      <c r="C37" s="6">
        <f t="shared" si="1"/>
        <v>45219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7</v>
      </c>
      <c r="C38" s="6">
        <f t="shared" si="1"/>
        <v>45220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1</v>
      </c>
      <c r="C39" s="6">
        <f t="shared" si="1"/>
        <v>45221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2</v>
      </c>
      <c r="C40" s="6">
        <f t="shared" si="1"/>
        <v>45222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3</v>
      </c>
      <c r="C41" s="6">
        <f t="shared" si="1"/>
        <v>45223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4</v>
      </c>
      <c r="C42" s="6">
        <f t="shared" si="1"/>
        <v>45224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5</v>
      </c>
      <c r="C43" s="6">
        <f t="shared" si="1"/>
        <v>45225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6</v>
      </c>
      <c r="C44" s="6">
        <f t="shared" si="1"/>
        <v>45226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7</v>
      </c>
      <c r="C45" s="6">
        <f t="shared" si="1"/>
        <v>45227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1</v>
      </c>
      <c r="C46" s="6">
        <f t="shared" si="1"/>
        <v>45228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2</v>
      </c>
      <c r="C47" s="6">
        <f t="shared" si="1"/>
        <v>45229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3</v>
      </c>
      <c r="C48" s="6">
        <f t="shared" si="1"/>
        <v>45230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6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92" priority="30" stopIfTrue="1">
      <formula>OR(WEEKDAY($C$18)=7,WEEKDAY($C$18)=1)</formula>
    </cfRule>
  </conditionalFormatting>
  <conditionalFormatting sqref="B19:H19">
    <cfRule type="expression" dxfId="91" priority="31" stopIfTrue="1">
      <formula>OR(WEEKDAY($C$19)=7,WEEKDAY($C$19)=1)</formula>
    </cfRule>
  </conditionalFormatting>
  <conditionalFormatting sqref="B20:H20">
    <cfRule type="expression" dxfId="90" priority="29" stopIfTrue="1">
      <formula>OR(WEEKDAY($C$20)=7,WEEKDAY($C$20)=1)</formula>
    </cfRule>
  </conditionalFormatting>
  <conditionalFormatting sqref="B21:H21">
    <cfRule type="expression" dxfId="89" priority="28" stopIfTrue="1">
      <formula>OR(WEEKDAY($C$21)=7,WEEKDAY($C$21)=1)</formula>
    </cfRule>
  </conditionalFormatting>
  <conditionalFormatting sqref="B22:H22">
    <cfRule type="expression" dxfId="88" priority="27" stopIfTrue="1">
      <formula>OR(WEEKDAY($C$22)=7,WEEKDAY($C$22)=1)</formula>
    </cfRule>
  </conditionalFormatting>
  <conditionalFormatting sqref="B23:H23">
    <cfRule type="expression" dxfId="87" priority="26" stopIfTrue="1">
      <formula>OR(WEEKDAY($C$23)=7,WEEKDAY($C$23)=1)</formula>
    </cfRule>
  </conditionalFormatting>
  <conditionalFormatting sqref="B24:H24">
    <cfRule type="expression" dxfId="86" priority="25" stopIfTrue="1">
      <formula>OR(WEEKDAY($C$24)=7,WEEKDAY($C$24)=1)</formula>
    </cfRule>
  </conditionalFormatting>
  <conditionalFormatting sqref="B25:H25">
    <cfRule type="expression" dxfId="85" priority="24" stopIfTrue="1">
      <formula>OR(WEEKDAY($C$25)=7,WEEKDAY($C$25)=1)</formula>
    </cfRule>
  </conditionalFormatting>
  <conditionalFormatting sqref="B26:H26">
    <cfRule type="expression" dxfId="84" priority="23" stopIfTrue="1">
      <formula>OR(WEEKDAY($C$26)=7,WEEKDAY($C$26)=1)</formula>
    </cfRule>
  </conditionalFormatting>
  <conditionalFormatting sqref="B27:H27">
    <cfRule type="expression" dxfId="83" priority="22" stopIfTrue="1">
      <formula>OR(WEEKDAY($C$27)=7,WEEKDAY($C$27)=1)</formula>
    </cfRule>
  </conditionalFormatting>
  <conditionalFormatting sqref="B28:H28">
    <cfRule type="expression" dxfId="82" priority="21" stopIfTrue="1">
      <formula>OR(WEEKDAY($C$28)=7,WEEKDAY($C$28)=1)</formula>
    </cfRule>
  </conditionalFormatting>
  <conditionalFormatting sqref="B29:H29">
    <cfRule type="expression" dxfId="81" priority="20" stopIfTrue="1">
      <formula>OR(WEEKDAY($C$29)=7,WEEKDAY($C$29)=1)</formula>
    </cfRule>
  </conditionalFormatting>
  <conditionalFormatting sqref="B30:H30">
    <cfRule type="expression" dxfId="80" priority="19" stopIfTrue="1">
      <formula>OR(WEEKDAY($C$30)=7,WEEKDAY($C$30)=1)</formula>
    </cfRule>
  </conditionalFormatting>
  <conditionalFormatting sqref="B31:H31">
    <cfRule type="expression" dxfId="79" priority="18" stopIfTrue="1">
      <formula>OR(WEEKDAY($C$31)=7,WEEKDAY($C$31)=1)</formula>
    </cfRule>
  </conditionalFormatting>
  <conditionalFormatting sqref="B32:H32">
    <cfRule type="expression" dxfId="78" priority="17" stopIfTrue="1">
      <formula>OR(WEEKDAY($C$32)=7,WEEKDAY($C$32)=1)</formula>
    </cfRule>
  </conditionalFormatting>
  <conditionalFormatting sqref="B33:H33">
    <cfRule type="expression" dxfId="77" priority="16" stopIfTrue="1">
      <formula>OR(WEEKDAY($C$33)=7,WEEKDAY($C$33)=1)</formula>
    </cfRule>
  </conditionalFormatting>
  <conditionalFormatting sqref="B34:H34">
    <cfRule type="expression" dxfId="76" priority="15" stopIfTrue="1">
      <formula>OR(WEEKDAY($C$34)=7,WEEKDAY($C$34)=1)</formula>
    </cfRule>
  </conditionalFormatting>
  <conditionalFormatting sqref="B35:H35">
    <cfRule type="expression" dxfId="75" priority="14" stopIfTrue="1">
      <formula>OR(WEEKDAY($C$35)=7,WEEKDAY($C$35)=1)</formula>
    </cfRule>
  </conditionalFormatting>
  <conditionalFormatting sqref="B36:H36">
    <cfRule type="expression" dxfId="74" priority="13" stopIfTrue="1">
      <formula>OR(WEEKDAY($C$36)=7,WEEKDAY($C$36)=1)</formula>
    </cfRule>
  </conditionalFormatting>
  <conditionalFormatting sqref="B37:H37">
    <cfRule type="expression" dxfId="73" priority="12" stopIfTrue="1">
      <formula>OR(WEEKDAY($C$37)=7,WEEKDAY($C$37)=1)</formula>
    </cfRule>
  </conditionalFormatting>
  <conditionalFormatting sqref="B38:H38">
    <cfRule type="expression" dxfId="72" priority="11" stopIfTrue="1">
      <formula>OR(WEEKDAY($C$38)=7,WEEKDAY($C$38)=1)</formula>
    </cfRule>
  </conditionalFormatting>
  <conditionalFormatting sqref="B39:H39">
    <cfRule type="expression" dxfId="71" priority="10" stopIfTrue="1">
      <formula>OR(WEEKDAY($C$39)=7,WEEKDAY($C$39)=1)</formula>
    </cfRule>
  </conditionalFormatting>
  <conditionalFormatting sqref="B40:H40">
    <cfRule type="expression" dxfId="70" priority="9" stopIfTrue="1">
      <formula>OR(WEEKDAY($C$40)=7,WEEKDAY($C$40)=1)</formula>
    </cfRule>
  </conditionalFormatting>
  <conditionalFormatting sqref="B41:H41">
    <cfRule type="expression" dxfId="69" priority="8" stopIfTrue="1">
      <formula>OR(WEEKDAY($C$41)=7,WEEKDAY($C$41)=1)</formula>
    </cfRule>
  </conditionalFormatting>
  <conditionalFormatting sqref="B42:H42">
    <cfRule type="expression" dxfId="68" priority="7" stopIfTrue="1">
      <formula>OR(WEEKDAY($C$42)=7,WEEKDAY($C$42)=1)</formula>
    </cfRule>
  </conditionalFormatting>
  <conditionalFormatting sqref="B43:H43">
    <cfRule type="expression" dxfId="67" priority="6" stopIfTrue="1">
      <formula>OR(WEEKDAY($C$43)=7,WEEKDAY($C$43)=1)</formula>
    </cfRule>
  </conditionalFormatting>
  <conditionalFormatting sqref="B44:H44">
    <cfRule type="expression" dxfId="66" priority="5" stopIfTrue="1">
      <formula>OR(WEEKDAY($C$44)=7,WEEKDAY($C$44)=1)</formula>
    </cfRule>
  </conditionalFormatting>
  <conditionalFormatting sqref="B45:H45">
    <cfRule type="expression" dxfId="65" priority="4" stopIfTrue="1">
      <formula>OR(WEEKDAY($C$45)=7,WEEKDAY($C$45)=1)</formula>
    </cfRule>
  </conditionalFormatting>
  <conditionalFormatting sqref="B46:H46">
    <cfRule type="expression" dxfId="64" priority="3" stopIfTrue="1">
      <formula>OR(WEEKDAY($C$46)=7,WEEKDAY($C$46)=1)</formula>
    </cfRule>
  </conditionalFormatting>
  <conditionalFormatting sqref="B47:H47">
    <cfRule type="expression" dxfId="63" priority="2" stopIfTrue="1">
      <formula>OR(WEEKDAY($C$47)=7,WEEKDAY($C$47)=1)</formula>
    </cfRule>
  </conditionalFormatting>
  <conditionalFormatting sqref="B48:H48">
    <cfRule type="expression" dxfId="62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8B96-E972-4AAE-831B-291AA68BB39B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IF(Stamminfo!C5="","",DATE(Stamminfo!C5,11,DAY(1)))</f>
        <v>45231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IF(Oktober!D13="kein Vortrag","0",Oktober!D13)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IF(Oktober!I14="","0",Oktober!I14)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WEEKDAY(Beginndatum_11)</f>
        <v>4</v>
      </c>
      <c r="C18" s="6">
        <f>Beginndatum_11</f>
        <v>45231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5</v>
      </c>
      <c r="C19" s="6">
        <f t="shared" ref="C19:C48" si="1">IF(C18&lt;&gt;"",IF(MONTH(Beginndatum_11)=MONTH(C18+1),C18+1,""),"")</f>
        <v>45232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6</v>
      </c>
      <c r="C20" s="6">
        <f t="shared" si="1"/>
        <v>45233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7</v>
      </c>
      <c r="C21" s="6">
        <f t="shared" si="1"/>
        <v>45234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1</v>
      </c>
      <c r="C22" s="6">
        <f t="shared" si="1"/>
        <v>45235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2</v>
      </c>
      <c r="C23" s="6">
        <f t="shared" si="1"/>
        <v>45236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3</v>
      </c>
      <c r="C24" s="6">
        <f t="shared" si="1"/>
        <v>45237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4</v>
      </c>
      <c r="C25" s="6">
        <f t="shared" si="1"/>
        <v>45238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5</v>
      </c>
      <c r="C26" s="6">
        <f t="shared" si="1"/>
        <v>45239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6</v>
      </c>
      <c r="C27" s="6">
        <f t="shared" si="1"/>
        <v>45240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7</v>
      </c>
      <c r="C28" s="6">
        <f t="shared" si="1"/>
        <v>45241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1</v>
      </c>
      <c r="C29" s="6">
        <f t="shared" si="1"/>
        <v>45242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2</v>
      </c>
      <c r="C30" s="6">
        <f t="shared" si="1"/>
        <v>45243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3</v>
      </c>
      <c r="C31" s="6">
        <f t="shared" si="1"/>
        <v>45244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4</v>
      </c>
      <c r="C32" s="6">
        <f t="shared" si="1"/>
        <v>45245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5</v>
      </c>
      <c r="C33" s="6">
        <f t="shared" si="1"/>
        <v>45246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6</v>
      </c>
      <c r="C34" s="6">
        <f t="shared" si="1"/>
        <v>45247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7</v>
      </c>
      <c r="C35" s="6">
        <f t="shared" si="1"/>
        <v>45248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1</v>
      </c>
      <c r="C36" s="6">
        <f t="shared" si="1"/>
        <v>45249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2</v>
      </c>
      <c r="C37" s="6">
        <f t="shared" si="1"/>
        <v>45250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3</v>
      </c>
      <c r="C38" s="6">
        <f t="shared" si="1"/>
        <v>45251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4</v>
      </c>
      <c r="C39" s="6">
        <f t="shared" si="1"/>
        <v>45252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5</v>
      </c>
      <c r="C40" s="6">
        <f t="shared" si="1"/>
        <v>45253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6</v>
      </c>
      <c r="C41" s="6">
        <f t="shared" si="1"/>
        <v>45254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7</v>
      </c>
      <c r="C42" s="6">
        <f t="shared" si="1"/>
        <v>45255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1</v>
      </c>
      <c r="C43" s="6">
        <f t="shared" si="1"/>
        <v>45256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2</v>
      </c>
      <c r="C44" s="6">
        <f t="shared" si="1"/>
        <v>45257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3</v>
      </c>
      <c r="C45" s="6">
        <f t="shared" si="1"/>
        <v>45258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4</v>
      </c>
      <c r="C46" s="6">
        <f t="shared" si="1"/>
        <v>45259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5</v>
      </c>
      <c r="C47" s="6">
        <f t="shared" si="1"/>
        <v>45260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61" priority="30" stopIfTrue="1">
      <formula>OR(WEEKDAY($C$18)=7,WEEKDAY($C$18)=1)</formula>
    </cfRule>
  </conditionalFormatting>
  <conditionalFormatting sqref="B19:H19">
    <cfRule type="expression" dxfId="60" priority="31" stopIfTrue="1">
      <formula>OR(WEEKDAY($C$19)=7,WEEKDAY($C$19)=1)</formula>
    </cfRule>
  </conditionalFormatting>
  <conditionalFormatting sqref="B20:H20">
    <cfRule type="expression" dxfId="59" priority="29" stopIfTrue="1">
      <formula>OR(WEEKDAY($C$20)=7,WEEKDAY($C$20)=1)</formula>
    </cfRule>
  </conditionalFormatting>
  <conditionalFormatting sqref="B21:H21">
    <cfRule type="expression" dxfId="58" priority="28" stopIfTrue="1">
      <formula>OR(WEEKDAY($C$21)=7,WEEKDAY($C$21)=1)</formula>
    </cfRule>
  </conditionalFormatting>
  <conditionalFormatting sqref="B22:H22">
    <cfRule type="expression" dxfId="57" priority="27" stopIfTrue="1">
      <formula>OR(WEEKDAY($C$22)=7,WEEKDAY($C$22)=1)</formula>
    </cfRule>
  </conditionalFormatting>
  <conditionalFormatting sqref="B23:H23">
    <cfRule type="expression" dxfId="56" priority="26" stopIfTrue="1">
      <formula>OR(WEEKDAY($C$23)=7,WEEKDAY($C$23)=1)</formula>
    </cfRule>
  </conditionalFormatting>
  <conditionalFormatting sqref="B24:H24">
    <cfRule type="expression" dxfId="55" priority="25" stopIfTrue="1">
      <formula>OR(WEEKDAY($C$24)=7,WEEKDAY($C$24)=1)</formula>
    </cfRule>
  </conditionalFormatting>
  <conditionalFormatting sqref="B25:H25">
    <cfRule type="expression" dxfId="54" priority="24" stopIfTrue="1">
      <formula>OR(WEEKDAY($C$25)=7,WEEKDAY($C$25)=1)</formula>
    </cfRule>
  </conditionalFormatting>
  <conditionalFormatting sqref="B26:H26">
    <cfRule type="expression" dxfId="53" priority="23" stopIfTrue="1">
      <formula>OR(WEEKDAY($C$26)=7,WEEKDAY($C$26)=1)</formula>
    </cfRule>
  </conditionalFormatting>
  <conditionalFormatting sqref="B27:H27">
    <cfRule type="expression" dxfId="52" priority="22" stopIfTrue="1">
      <formula>OR(WEEKDAY($C$27)=7,WEEKDAY($C$27)=1)</formula>
    </cfRule>
  </conditionalFormatting>
  <conditionalFormatting sqref="B28:H28">
    <cfRule type="expression" dxfId="51" priority="21" stopIfTrue="1">
      <formula>OR(WEEKDAY($C$28)=7,WEEKDAY($C$28)=1)</formula>
    </cfRule>
  </conditionalFormatting>
  <conditionalFormatting sqref="B29:H29">
    <cfRule type="expression" dxfId="50" priority="20" stopIfTrue="1">
      <formula>OR(WEEKDAY($C$29)=7,WEEKDAY($C$29)=1)</formula>
    </cfRule>
  </conditionalFormatting>
  <conditionalFormatting sqref="B30:H30">
    <cfRule type="expression" dxfId="49" priority="19" stopIfTrue="1">
      <formula>OR(WEEKDAY($C$30)=7,WEEKDAY($C$30)=1)</formula>
    </cfRule>
  </conditionalFormatting>
  <conditionalFormatting sqref="B31:H31">
    <cfRule type="expression" dxfId="48" priority="18" stopIfTrue="1">
      <formula>OR(WEEKDAY($C$31)=7,WEEKDAY($C$31)=1)</formula>
    </cfRule>
  </conditionalFormatting>
  <conditionalFormatting sqref="B32:H32">
    <cfRule type="expression" dxfId="47" priority="17" stopIfTrue="1">
      <formula>OR(WEEKDAY($C$32)=7,WEEKDAY($C$32)=1)</formula>
    </cfRule>
  </conditionalFormatting>
  <conditionalFormatting sqref="B33:H33">
    <cfRule type="expression" dxfId="46" priority="16" stopIfTrue="1">
      <formula>OR(WEEKDAY($C$33)=7,WEEKDAY($C$33)=1)</formula>
    </cfRule>
  </conditionalFormatting>
  <conditionalFormatting sqref="B34:H34">
    <cfRule type="expression" dxfId="45" priority="15" stopIfTrue="1">
      <formula>OR(WEEKDAY($C$34)=7,WEEKDAY($C$34)=1)</formula>
    </cfRule>
  </conditionalFormatting>
  <conditionalFormatting sqref="B35:H35">
    <cfRule type="expression" dxfId="44" priority="14" stopIfTrue="1">
      <formula>OR(WEEKDAY($C$35)=7,WEEKDAY($C$35)=1)</formula>
    </cfRule>
  </conditionalFormatting>
  <conditionalFormatting sqref="B36:H36">
    <cfRule type="expression" dxfId="43" priority="13" stopIfTrue="1">
      <formula>OR(WEEKDAY($C$36)=7,WEEKDAY($C$36)=1)</formula>
    </cfRule>
  </conditionalFormatting>
  <conditionalFormatting sqref="B37:H37">
    <cfRule type="expression" dxfId="42" priority="12" stopIfTrue="1">
      <formula>OR(WEEKDAY($C$37)=7,WEEKDAY($C$37)=1)</formula>
    </cfRule>
  </conditionalFormatting>
  <conditionalFormatting sqref="B38:H38">
    <cfRule type="expression" dxfId="41" priority="11" stopIfTrue="1">
      <formula>OR(WEEKDAY($C$38)=7,WEEKDAY($C$38)=1)</formula>
    </cfRule>
  </conditionalFormatting>
  <conditionalFormatting sqref="B39:H39">
    <cfRule type="expression" dxfId="40" priority="10" stopIfTrue="1">
      <formula>OR(WEEKDAY($C$39)=7,WEEKDAY($C$39)=1)</formula>
    </cfRule>
  </conditionalFormatting>
  <conditionalFormatting sqref="B40:H40">
    <cfRule type="expression" dxfId="39" priority="9" stopIfTrue="1">
      <formula>OR(WEEKDAY($C$40)=7,WEEKDAY($C$40)=1)</formula>
    </cfRule>
  </conditionalFormatting>
  <conditionalFormatting sqref="B41:H41">
    <cfRule type="expression" dxfId="38" priority="8" stopIfTrue="1">
      <formula>OR(WEEKDAY($C$41)=7,WEEKDAY($C$41)=1)</formula>
    </cfRule>
  </conditionalFormatting>
  <conditionalFormatting sqref="B42:H42">
    <cfRule type="expression" dxfId="37" priority="7" stopIfTrue="1">
      <formula>OR(WEEKDAY($C$42)=7,WEEKDAY($C$42)=1)</formula>
    </cfRule>
  </conditionalFormatting>
  <conditionalFormatting sqref="B43:H43">
    <cfRule type="expression" dxfId="36" priority="6" stopIfTrue="1">
      <formula>OR(WEEKDAY($C$43)=7,WEEKDAY($C$43)=1)</formula>
    </cfRule>
  </conditionalFormatting>
  <conditionalFormatting sqref="B44:H44">
    <cfRule type="expression" dxfId="35" priority="5" stopIfTrue="1">
      <formula>OR(WEEKDAY($C$44)=7,WEEKDAY($C$44)=1)</formula>
    </cfRule>
  </conditionalFormatting>
  <conditionalFormatting sqref="B45:H45">
    <cfRule type="expression" dxfId="34" priority="4" stopIfTrue="1">
      <formula>OR(WEEKDAY($C$45)=7,WEEKDAY($C$45)=1)</formula>
    </cfRule>
  </conditionalFormatting>
  <conditionalFormatting sqref="B46:H46">
    <cfRule type="expression" dxfId="33" priority="3" stopIfTrue="1">
      <formula>OR(WEEKDAY($C$46)=7,WEEKDAY($C$46)=1)</formula>
    </cfRule>
  </conditionalFormatting>
  <conditionalFormatting sqref="B47:H47">
    <cfRule type="expression" dxfId="32" priority="2" stopIfTrue="1">
      <formula>OR(WEEKDAY($C$47)=7,WEEKDAY($C$47)=1)</formula>
    </cfRule>
  </conditionalFormatting>
  <conditionalFormatting sqref="B48:H48">
    <cfRule type="expression" dxfId="31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51A8-B133-4832-ADA3-C70AC76FA98B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IF(Stamminfo!C5="","",DATE(Stamminfo!C5,12,DAY(1)))</f>
        <v>45261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IF(November!D13="kein Vortrag","0",November!D13)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IF(November!I14="","0",November!I14)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WEEKDAY(Beginndatum_12)</f>
        <v>6</v>
      </c>
      <c r="C18" s="6">
        <f>Beginndatum_12</f>
        <v>45261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>IF(C19="","",WEEKDAY(C19))</f>
        <v>7</v>
      </c>
      <c r="C19" s="6">
        <f t="shared" ref="C19:C48" si="0">IF(C18&lt;&gt;"",IF(MONTH(Beginndatum_12)=MONTH(C18+1),C18+1,""),"")</f>
        <v>45262</v>
      </c>
      <c r="D19" s="35"/>
      <c r="E19" s="35"/>
      <c r="F19" s="35"/>
      <c r="G19" s="35"/>
      <c r="H19" s="38"/>
      <c r="I19" s="23" t="str">
        <f t="shared" ref="I19:I48" si="1">IF(OR(K19="x",L19="x",M19="x", ),H19,IF(F19&lt;&gt;"",((G19+(G19&lt;F19)-F19)+(E19+(E19&lt;D19)-D19))*24,IF(D19&lt;&gt;"",((E19+(E19&lt;D19)-D19)+(G19+(G19&lt;F19)-F19))*24,"0")))</f>
        <v>0</v>
      </c>
      <c r="J19" s="23">
        <f t="shared" ref="J19:J48" si="2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ref="B20:B48" si="3">IF(C20="","",WEEKDAY(C20))</f>
        <v>1</v>
      </c>
      <c r="C20" s="6">
        <f t="shared" si="0"/>
        <v>45263</v>
      </c>
      <c r="D20" s="35"/>
      <c r="E20" s="35"/>
      <c r="F20" s="35"/>
      <c r="G20" s="35"/>
      <c r="H20" s="38"/>
      <c r="I20" s="23" t="str">
        <f t="shared" si="1"/>
        <v>0</v>
      </c>
      <c r="J20" s="23">
        <f t="shared" si="2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3"/>
        <v>2</v>
      </c>
      <c r="C21" s="6">
        <f t="shared" si="0"/>
        <v>45264</v>
      </c>
      <c r="D21" s="35"/>
      <c r="E21" s="35"/>
      <c r="F21" s="35"/>
      <c r="G21" s="35"/>
      <c r="H21" s="38"/>
      <c r="I21" s="23" t="str">
        <f t="shared" si="1"/>
        <v>0</v>
      </c>
      <c r="J21" s="23">
        <f t="shared" si="2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3"/>
        <v>3</v>
      </c>
      <c r="C22" s="6">
        <f t="shared" si="0"/>
        <v>45265</v>
      </c>
      <c r="D22" s="35"/>
      <c r="E22" s="35"/>
      <c r="F22" s="35"/>
      <c r="G22" s="35"/>
      <c r="H22" s="38"/>
      <c r="I22" s="23" t="str">
        <f t="shared" si="1"/>
        <v>0</v>
      </c>
      <c r="J22" s="23">
        <f t="shared" si="2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3"/>
        <v>4</v>
      </c>
      <c r="C23" s="6">
        <f t="shared" si="0"/>
        <v>45266</v>
      </c>
      <c r="D23" s="35"/>
      <c r="E23" s="35"/>
      <c r="F23" s="35"/>
      <c r="G23" s="35"/>
      <c r="H23" s="38"/>
      <c r="I23" s="23" t="str">
        <f t="shared" si="1"/>
        <v>0</v>
      </c>
      <c r="J23" s="23">
        <f t="shared" si="2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3"/>
        <v>5</v>
      </c>
      <c r="C24" s="6">
        <f t="shared" si="0"/>
        <v>45267</v>
      </c>
      <c r="D24" s="35"/>
      <c r="E24" s="35"/>
      <c r="F24" s="35"/>
      <c r="G24" s="35"/>
      <c r="H24" s="38"/>
      <c r="I24" s="23" t="str">
        <f t="shared" si="1"/>
        <v>0</v>
      </c>
      <c r="J24" s="23">
        <f t="shared" si="2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3"/>
        <v>6</v>
      </c>
      <c r="C25" s="6">
        <f t="shared" si="0"/>
        <v>45268</v>
      </c>
      <c r="D25" s="35"/>
      <c r="E25" s="35"/>
      <c r="F25" s="35"/>
      <c r="G25" s="35"/>
      <c r="H25" s="38"/>
      <c r="I25" s="23" t="str">
        <f t="shared" si="1"/>
        <v>0</v>
      </c>
      <c r="J25" s="23">
        <f t="shared" si="2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3"/>
        <v>7</v>
      </c>
      <c r="C26" s="6">
        <f t="shared" si="0"/>
        <v>45269</v>
      </c>
      <c r="D26" s="35"/>
      <c r="E26" s="35"/>
      <c r="F26" s="35"/>
      <c r="G26" s="35"/>
      <c r="H26" s="38"/>
      <c r="I26" s="23" t="str">
        <f t="shared" si="1"/>
        <v>0</v>
      </c>
      <c r="J26" s="23">
        <f t="shared" si="2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3"/>
        <v>1</v>
      </c>
      <c r="C27" s="6">
        <f t="shared" si="0"/>
        <v>45270</v>
      </c>
      <c r="D27" s="35"/>
      <c r="E27" s="35"/>
      <c r="F27" s="35"/>
      <c r="G27" s="35"/>
      <c r="H27" s="38"/>
      <c r="I27" s="23" t="str">
        <f t="shared" si="1"/>
        <v>0</v>
      </c>
      <c r="J27" s="23">
        <f t="shared" si="2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3"/>
        <v>2</v>
      </c>
      <c r="C28" s="6">
        <f t="shared" si="0"/>
        <v>45271</v>
      </c>
      <c r="D28" s="35"/>
      <c r="E28" s="35"/>
      <c r="F28" s="35"/>
      <c r="G28" s="35"/>
      <c r="H28" s="38"/>
      <c r="I28" s="23" t="str">
        <f t="shared" si="1"/>
        <v>0</v>
      </c>
      <c r="J28" s="23">
        <f t="shared" si="2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3"/>
        <v>3</v>
      </c>
      <c r="C29" s="6">
        <f t="shared" si="0"/>
        <v>45272</v>
      </c>
      <c r="D29" s="35"/>
      <c r="E29" s="35"/>
      <c r="F29" s="35"/>
      <c r="G29" s="35"/>
      <c r="H29" s="38"/>
      <c r="I29" s="23" t="str">
        <f t="shared" si="1"/>
        <v>0</v>
      </c>
      <c r="J29" s="23">
        <f t="shared" si="2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3"/>
        <v>4</v>
      </c>
      <c r="C30" s="6">
        <f t="shared" si="0"/>
        <v>45273</v>
      </c>
      <c r="D30" s="35"/>
      <c r="E30" s="35"/>
      <c r="F30" s="35"/>
      <c r="G30" s="35"/>
      <c r="H30" s="38"/>
      <c r="I30" s="23" t="str">
        <f t="shared" si="1"/>
        <v>0</v>
      </c>
      <c r="J30" s="23">
        <f t="shared" si="2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3"/>
        <v>5</v>
      </c>
      <c r="C31" s="6">
        <f t="shared" si="0"/>
        <v>45274</v>
      </c>
      <c r="D31" s="35"/>
      <c r="E31" s="35"/>
      <c r="F31" s="35"/>
      <c r="G31" s="35"/>
      <c r="H31" s="38"/>
      <c r="I31" s="23" t="str">
        <f t="shared" si="1"/>
        <v>0</v>
      </c>
      <c r="J31" s="23">
        <f t="shared" si="2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3"/>
        <v>6</v>
      </c>
      <c r="C32" s="6">
        <f t="shared" si="0"/>
        <v>45275</v>
      </c>
      <c r="D32" s="35"/>
      <c r="E32" s="35"/>
      <c r="F32" s="35"/>
      <c r="G32" s="35"/>
      <c r="H32" s="38"/>
      <c r="I32" s="23" t="str">
        <f t="shared" si="1"/>
        <v>0</v>
      </c>
      <c r="J32" s="23">
        <f t="shared" si="2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3"/>
        <v>7</v>
      </c>
      <c r="C33" s="6">
        <f t="shared" si="0"/>
        <v>45276</v>
      </c>
      <c r="D33" s="35"/>
      <c r="E33" s="35"/>
      <c r="F33" s="35"/>
      <c r="G33" s="35"/>
      <c r="H33" s="38"/>
      <c r="I33" s="23" t="str">
        <f t="shared" si="1"/>
        <v>0</v>
      </c>
      <c r="J33" s="23">
        <f t="shared" si="2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3"/>
        <v>1</v>
      </c>
      <c r="C34" s="6">
        <f t="shared" si="0"/>
        <v>45277</v>
      </c>
      <c r="D34" s="35"/>
      <c r="E34" s="35"/>
      <c r="F34" s="35"/>
      <c r="G34" s="35"/>
      <c r="H34" s="38"/>
      <c r="I34" s="23" t="str">
        <f t="shared" si="1"/>
        <v>0</v>
      </c>
      <c r="J34" s="23">
        <f t="shared" si="2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3"/>
        <v>2</v>
      </c>
      <c r="C35" s="6">
        <f t="shared" si="0"/>
        <v>45278</v>
      </c>
      <c r="D35" s="35"/>
      <c r="E35" s="35"/>
      <c r="F35" s="35"/>
      <c r="G35" s="35"/>
      <c r="H35" s="38"/>
      <c r="I35" s="23" t="str">
        <f t="shared" si="1"/>
        <v>0</v>
      </c>
      <c r="J35" s="23">
        <f t="shared" si="2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3"/>
        <v>3</v>
      </c>
      <c r="C36" s="6">
        <f t="shared" si="0"/>
        <v>45279</v>
      </c>
      <c r="D36" s="35"/>
      <c r="E36" s="35"/>
      <c r="F36" s="35"/>
      <c r="G36" s="35"/>
      <c r="H36" s="38"/>
      <c r="I36" s="23" t="str">
        <f t="shared" si="1"/>
        <v>0</v>
      </c>
      <c r="J36" s="23">
        <f t="shared" si="2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3"/>
        <v>4</v>
      </c>
      <c r="C37" s="6">
        <f t="shared" si="0"/>
        <v>45280</v>
      </c>
      <c r="D37" s="35"/>
      <c r="E37" s="35"/>
      <c r="F37" s="35"/>
      <c r="G37" s="35"/>
      <c r="H37" s="38"/>
      <c r="I37" s="23" t="str">
        <f t="shared" si="1"/>
        <v>0</v>
      </c>
      <c r="J37" s="23">
        <f t="shared" si="2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3"/>
        <v>5</v>
      </c>
      <c r="C38" s="6">
        <f t="shared" si="0"/>
        <v>45281</v>
      </c>
      <c r="D38" s="35"/>
      <c r="E38" s="35"/>
      <c r="F38" s="35"/>
      <c r="G38" s="35"/>
      <c r="H38" s="38"/>
      <c r="I38" s="23" t="str">
        <f t="shared" si="1"/>
        <v>0</v>
      </c>
      <c r="J38" s="23">
        <f t="shared" si="2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3"/>
        <v>6</v>
      </c>
      <c r="C39" s="6">
        <f t="shared" si="0"/>
        <v>45282</v>
      </c>
      <c r="D39" s="35"/>
      <c r="E39" s="35"/>
      <c r="F39" s="35"/>
      <c r="G39" s="35"/>
      <c r="H39" s="38"/>
      <c r="I39" s="23" t="str">
        <f t="shared" si="1"/>
        <v>0</v>
      </c>
      <c r="J39" s="23">
        <f t="shared" si="2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3"/>
        <v>7</v>
      </c>
      <c r="C40" s="6">
        <f t="shared" si="0"/>
        <v>45283</v>
      </c>
      <c r="D40" s="35"/>
      <c r="E40" s="35"/>
      <c r="F40" s="35"/>
      <c r="G40" s="35"/>
      <c r="H40" s="38"/>
      <c r="I40" s="23" t="str">
        <f t="shared" si="1"/>
        <v>0</v>
      </c>
      <c r="J40" s="23">
        <f t="shared" si="2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3"/>
        <v>1</v>
      </c>
      <c r="C41" s="6">
        <f t="shared" si="0"/>
        <v>45284</v>
      </c>
      <c r="D41" s="35"/>
      <c r="E41" s="35"/>
      <c r="F41" s="35"/>
      <c r="G41" s="35"/>
      <c r="H41" s="38"/>
      <c r="I41" s="23" t="str">
        <f t="shared" si="1"/>
        <v>0</v>
      </c>
      <c r="J41" s="23">
        <f t="shared" si="2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3"/>
        <v>2</v>
      </c>
      <c r="C42" s="6">
        <f t="shared" si="0"/>
        <v>45285</v>
      </c>
      <c r="D42" s="35"/>
      <c r="E42" s="35"/>
      <c r="F42" s="35"/>
      <c r="G42" s="35"/>
      <c r="H42" s="38"/>
      <c r="I42" s="23" t="str">
        <f t="shared" si="1"/>
        <v>0</v>
      </c>
      <c r="J42" s="23">
        <f t="shared" si="2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3"/>
        <v>3</v>
      </c>
      <c r="C43" s="6">
        <f t="shared" si="0"/>
        <v>45286</v>
      </c>
      <c r="D43" s="35"/>
      <c r="E43" s="35"/>
      <c r="F43" s="35"/>
      <c r="G43" s="35"/>
      <c r="H43" s="38"/>
      <c r="I43" s="23" t="str">
        <f t="shared" si="1"/>
        <v>0</v>
      </c>
      <c r="J43" s="23">
        <f t="shared" si="2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3"/>
        <v>4</v>
      </c>
      <c r="C44" s="6">
        <f t="shared" si="0"/>
        <v>45287</v>
      </c>
      <c r="D44" s="35"/>
      <c r="E44" s="35"/>
      <c r="F44" s="35"/>
      <c r="G44" s="35"/>
      <c r="H44" s="38"/>
      <c r="I44" s="23" t="str">
        <f t="shared" si="1"/>
        <v>0</v>
      </c>
      <c r="J44" s="23">
        <f t="shared" si="2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3"/>
        <v>5</v>
      </c>
      <c r="C45" s="6">
        <f t="shared" si="0"/>
        <v>45288</v>
      </c>
      <c r="D45" s="35"/>
      <c r="E45" s="35"/>
      <c r="F45" s="35"/>
      <c r="G45" s="35"/>
      <c r="H45" s="38"/>
      <c r="I45" s="23" t="str">
        <f t="shared" si="1"/>
        <v>0</v>
      </c>
      <c r="J45" s="23">
        <f t="shared" si="2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3"/>
        <v>6</v>
      </c>
      <c r="C46" s="6">
        <f t="shared" si="0"/>
        <v>45289</v>
      </c>
      <c r="D46" s="35"/>
      <c r="E46" s="35"/>
      <c r="F46" s="35"/>
      <c r="G46" s="35"/>
      <c r="H46" s="38"/>
      <c r="I46" s="23" t="str">
        <f t="shared" si="1"/>
        <v>0</v>
      </c>
      <c r="J46" s="23">
        <f t="shared" si="2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3"/>
        <v>7</v>
      </c>
      <c r="C47" s="6">
        <f t="shared" si="0"/>
        <v>45290</v>
      </c>
      <c r="D47" s="35"/>
      <c r="E47" s="35"/>
      <c r="F47" s="35"/>
      <c r="G47" s="35"/>
      <c r="H47" s="38"/>
      <c r="I47" s="23" t="str">
        <f t="shared" si="1"/>
        <v>0</v>
      </c>
      <c r="J47" s="23">
        <f t="shared" si="2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3"/>
        <v>1</v>
      </c>
      <c r="C48" s="6">
        <f t="shared" si="0"/>
        <v>45291</v>
      </c>
      <c r="D48" s="35"/>
      <c r="E48" s="35"/>
      <c r="F48" s="35"/>
      <c r="G48" s="35"/>
      <c r="H48" s="38"/>
      <c r="I48" s="23" t="str">
        <f t="shared" si="1"/>
        <v>0</v>
      </c>
      <c r="J48" s="23">
        <f t="shared" si="2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30" priority="30" stopIfTrue="1">
      <formula>OR(WEEKDAY($C$18)=7,WEEKDAY($C$18)=1)</formula>
    </cfRule>
  </conditionalFormatting>
  <conditionalFormatting sqref="B19:H19">
    <cfRule type="expression" dxfId="29" priority="31" stopIfTrue="1">
      <formula>OR(WEEKDAY($C$19)=7,WEEKDAY($C$19)=1)</formula>
    </cfRule>
  </conditionalFormatting>
  <conditionalFormatting sqref="B20:H20">
    <cfRule type="expression" dxfId="28" priority="29" stopIfTrue="1">
      <formula>OR(WEEKDAY($C$20)=7,WEEKDAY($C$20)=1)</formula>
    </cfRule>
  </conditionalFormatting>
  <conditionalFormatting sqref="B21:H21">
    <cfRule type="expression" dxfId="27" priority="28" stopIfTrue="1">
      <formula>OR(WEEKDAY($C$21)=7,WEEKDAY($C$21)=1)</formula>
    </cfRule>
  </conditionalFormatting>
  <conditionalFormatting sqref="B22:H22">
    <cfRule type="expression" dxfId="26" priority="27" stopIfTrue="1">
      <formula>OR(WEEKDAY($C$22)=7,WEEKDAY($C$22)=1)</formula>
    </cfRule>
  </conditionalFormatting>
  <conditionalFormatting sqref="B23:H23">
    <cfRule type="expression" dxfId="25" priority="26" stopIfTrue="1">
      <formula>OR(WEEKDAY($C$23)=7,WEEKDAY($C$23)=1)</formula>
    </cfRule>
  </conditionalFormatting>
  <conditionalFormatting sqref="B24:H24">
    <cfRule type="expression" dxfId="24" priority="25" stopIfTrue="1">
      <formula>OR(WEEKDAY($C$24)=7,WEEKDAY($C$24)=1)</formula>
    </cfRule>
  </conditionalFormatting>
  <conditionalFormatting sqref="B25:H25">
    <cfRule type="expression" dxfId="23" priority="24" stopIfTrue="1">
      <formula>OR(WEEKDAY($C$25)=7,WEEKDAY($C$25)=1)</formula>
    </cfRule>
  </conditionalFormatting>
  <conditionalFormatting sqref="B26:H26">
    <cfRule type="expression" dxfId="22" priority="23" stopIfTrue="1">
      <formula>OR(WEEKDAY($C$26)=7,WEEKDAY($C$26)=1)</formula>
    </cfRule>
  </conditionalFormatting>
  <conditionalFormatting sqref="B27:H27">
    <cfRule type="expression" dxfId="21" priority="22" stopIfTrue="1">
      <formula>OR(WEEKDAY($C$27)=7,WEEKDAY($C$27)=1)</formula>
    </cfRule>
  </conditionalFormatting>
  <conditionalFormatting sqref="B28:H28">
    <cfRule type="expression" dxfId="20" priority="21" stopIfTrue="1">
      <formula>OR(WEEKDAY($C$28)=7,WEEKDAY($C$28)=1)</formula>
    </cfRule>
  </conditionalFormatting>
  <conditionalFormatting sqref="B29:H29">
    <cfRule type="expression" dxfId="19" priority="20" stopIfTrue="1">
      <formula>OR(WEEKDAY($C$29)=7,WEEKDAY($C$29)=1)</formula>
    </cfRule>
  </conditionalFormatting>
  <conditionalFormatting sqref="B30:H30">
    <cfRule type="expression" dxfId="18" priority="19" stopIfTrue="1">
      <formula>OR(WEEKDAY($C$30)=7,WEEKDAY($C$30)=1)</formula>
    </cfRule>
  </conditionalFormatting>
  <conditionalFormatting sqref="B31:H31">
    <cfRule type="expression" dxfId="17" priority="18" stopIfTrue="1">
      <formula>OR(WEEKDAY($C$31)=7,WEEKDAY($C$31)=1)</formula>
    </cfRule>
  </conditionalFormatting>
  <conditionalFormatting sqref="B32:H32">
    <cfRule type="expression" dxfId="16" priority="17" stopIfTrue="1">
      <formula>OR(WEEKDAY($C$32)=7,WEEKDAY($C$32)=1)</formula>
    </cfRule>
  </conditionalFormatting>
  <conditionalFormatting sqref="B33:H33">
    <cfRule type="expression" dxfId="15" priority="16" stopIfTrue="1">
      <formula>OR(WEEKDAY($C$33)=7,WEEKDAY($C$33)=1)</formula>
    </cfRule>
  </conditionalFormatting>
  <conditionalFormatting sqref="B34:H34">
    <cfRule type="expression" dxfId="14" priority="15" stopIfTrue="1">
      <formula>OR(WEEKDAY($C$34)=7,WEEKDAY($C$34)=1)</formula>
    </cfRule>
  </conditionalFormatting>
  <conditionalFormatting sqref="B35:H35">
    <cfRule type="expression" dxfId="13" priority="14" stopIfTrue="1">
      <formula>OR(WEEKDAY($C$35)=7,WEEKDAY($C$35)=1)</formula>
    </cfRule>
  </conditionalFormatting>
  <conditionalFormatting sqref="B36:H36">
    <cfRule type="expression" dxfId="12" priority="13" stopIfTrue="1">
      <formula>OR(WEEKDAY($C$36)=7,WEEKDAY($C$36)=1)</formula>
    </cfRule>
  </conditionalFormatting>
  <conditionalFormatting sqref="B37:H37">
    <cfRule type="expression" dxfId="11" priority="12" stopIfTrue="1">
      <formula>OR(WEEKDAY($C$37)=7,WEEKDAY($C$37)=1)</formula>
    </cfRule>
  </conditionalFormatting>
  <conditionalFormatting sqref="B38:H38">
    <cfRule type="expression" dxfId="10" priority="11" stopIfTrue="1">
      <formula>OR(WEEKDAY($C$38)=7,WEEKDAY($C$38)=1)</formula>
    </cfRule>
  </conditionalFormatting>
  <conditionalFormatting sqref="B39:H39">
    <cfRule type="expression" dxfId="9" priority="10" stopIfTrue="1">
      <formula>OR(WEEKDAY($C$39)=7,WEEKDAY($C$39)=1)</formula>
    </cfRule>
  </conditionalFormatting>
  <conditionalFormatting sqref="B40:H40">
    <cfRule type="expression" dxfId="8" priority="9" stopIfTrue="1">
      <formula>OR(WEEKDAY($C$40)=7,WEEKDAY($C$40)=1)</formula>
    </cfRule>
  </conditionalFormatting>
  <conditionalFormatting sqref="B41:H41">
    <cfRule type="expression" dxfId="7" priority="8" stopIfTrue="1">
      <formula>OR(WEEKDAY($C$41)=7,WEEKDAY($C$41)=1)</formula>
    </cfRule>
  </conditionalFormatting>
  <conditionalFormatting sqref="B42:H42">
    <cfRule type="expression" dxfId="6" priority="7" stopIfTrue="1">
      <formula>OR(WEEKDAY($C$42)=7,WEEKDAY($C$42)=1)</formula>
    </cfRule>
  </conditionalFormatting>
  <conditionalFormatting sqref="B43:H43">
    <cfRule type="expression" dxfId="5" priority="6" stopIfTrue="1">
      <formula>OR(WEEKDAY($C$43)=7,WEEKDAY($C$43)=1)</formula>
    </cfRule>
  </conditionalFormatting>
  <conditionalFormatting sqref="B44:H44">
    <cfRule type="expression" dxfId="4" priority="5" stopIfTrue="1">
      <formula>OR(WEEKDAY($C$44)=7,WEEKDAY($C$44)=1)</formula>
    </cfRule>
  </conditionalFormatting>
  <conditionalFormatting sqref="B45:H45">
    <cfRule type="expression" dxfId="3" priority="4" stopIfTrue="1">
      <formula>OR(WEEKDAY($C$45)=7,WEEKDAY($C$45)=1)</formula>
    </cfRule>
  </conditionalFormatting>
  <conditionalFormatting sqref="B46:H46">
    <cfRule type="expression" dxfId="2" priority="3" stopIfTrue="1">
      <formula>OR(WEEKDAY($C$46)=7,WEEKDAY($C$46)=1)</formula>
    </cfRule>
  </conditionalFormatting>
  <conditionalFormatting sqref="B47:H47">
    <cfRule type="expression" dxfId="1" priority="2" stopIfTrue="1">
      <formula>OR(WEEKDAY($C$47)=7,WEEKDAY($C$47)=1)</formula>
    </cfRule>
  </conditionalFormatting>
  <conditionalFormatting sqref="B48:H48">
    <cfRule type="expression" dxfId="0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FFBF-0608-4A6A-919A-0EBD5148FE4E}">
  <sheetPr>
    <outlinePr showOutlineSymbols="0"/>
    <pageSetUpPr fitToPage="1"/>
  </sheetPr>
  <dimension ref="A1:N57"/>
  <sheetViews>
    <sheetView showGridLines="0" showRowColHeaders="0" showZeros="0" showOutlineSymbols="0" zoomScaleNormal="10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 customWidth="1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8" width="11.42578125" style="11"/>
    <col min="19" max="19" width="11.42578125" style="11" customWidth="1"/>
    <col min="20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70" t="s">
        <v>6</v>
      </c>
      <c r="C6" s="71"/>
      <c r="D6" s="71"/>
      <c r="E6" s="72"/>
      <c r="F6" s="66">
        <f>IF(Stamminfo!C5="","",DATE(Stamminfo!C5,MONTH(1),DAY(1)))</f>
        <v>44927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>
        <f>Stamminfo!G5</f>
        <v>0</v>
      </c>
      <c r="E9" s="65"/>
      <c r="F9" s="26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22"/>
      <c r="G10" s="51" t="s">
        <v>18</v>
      </c>
      <c r="H10" s="51"/>
      <c r="I10" s="59">
        <f>Stamminfo!G6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22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22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22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22"/>
      <c r="C14" s="22"/>
      <c r="D14" s="22"/>
      <c r="E14" s="22"/>
      <c r="F14" s="22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WEEKDAY(Beginndatum_1)</f>
        <v>1</v>
      </c>
      <c r="C18" s="6">
        <f>Beginndatum_1</f>
        <v>44927</v>
      </c>
      <c r="D18" s="37"/>
      <c r="E18" s="37"/>
      <c r="F18" s="35"/>
      <c r="G18" s="35"/>
      <c r="H18" s="38"/>
      <c r="I18" s="32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>IF(C19="","",WEEKDAY(C19))</f>
        <v>2</v>
      </c>
      <c r="C19" s="6">
        <f t="shared" ref="C19:C48" si="0">IF(C18&lt;&gt;"",IF(MONTH(Beginndatum_1)=MONTH(C18+1),C18+1,""),"")</f>
        <v>44928</v>
      </c>
      <c r="D19" s="35"/>
      <c r="E19" s="35"/>
      <c r="F19" s="35"/>
      <c r="G19" s="35"/>
      <c r="H19" s="38"/>
      <c r="I19" s="32" t="str">
        <f t="shared" ref="I19:I48" si="1">IF(OR(K19="x",L19="x",M19="x", ),H19,IF(F19&lt;&gt;"",((G19+(G19&lt;F19)-F19)+(E19+(E19&lt;D19)-D19))*24,IF(D19&lt;&gt;"",((E19+(E19&lt;D19)-D19)+(G19+(G19&lt;F19)-F19))*24,"0")))</f>
        <v>0</v>
      </c>
      <c r="J19" s="23">
        <f t="shared" ref="J19:J48" si="2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ref="B20:B48" si="3">IF(C20="","",WEEKDAY(C20))</f>
        <v>3</v>
      </c>
      <c r="C20" s="6">
        <f t="shared" si="0"/>
        <v>44929</v>
      </c>
      <c r="D20" s="37"/>
      <c r="E20" s="37"/>
      <c r="F20" s="37"/>
      <c r="G20" s="37"/>
      <c r="H20" s="38"/>
      <c r="I20" s="32" t="str">
        <f t="shared" si="1"/>
        <v>0</v>
      </c>
      <c r="J20" s="23">
        <f>IF(OR(N20="krank",N20="Urlaub",N20="Feiertag"),"0",IF(OR(C20="",I20=0),"",IF(I20-H20=0,0.000001,I20-H20)))</f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3"/>
        <v>4</v>
      </c>
      <c r="C21" s="6">
        <f t="shared" si="0"/>
        <v>44930</v>
      </c>
      <c r="D21" s="35"/>
      <c r="E21" s="35"/>
      <c r="F21" s="35"/>
      <c r="G21" s="35"/>
      <c r="H21" s="38"/>
      <c r="I21" s="32" t="str">
        <f t="shared" si="1"/>
        <v>0</v>
      </c>
      <c r="J21" s="23">
        <f t="shared" si="2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3"/>
        <v>5</v>
      </c>
      <c r="C22" s="6">
        <f t="shared" si="0"/>
        <v>44931</v>
      </c>
      <c r="D22" s="35"/>
      <c r="E22" s="35"/>
      <c r="F22" s="35"/>
      <c r="G22" s="35"/>
      <c r="H22" s="38"/>
      <c r="I22" s="32" t="str">
        <f t="shared" si="1"/>
        <v>0</v>
      </c>
      <c r="J22" s="23">
        <f t="shared" si="2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3"/>
        <v>6</v>
      </c>
      <c r="C23" s="6">
        <f t="shared" si="0"/>
        <v>44932</v>
      </c>
      <c r="D23" s="35"/>
      <c r="E23" s="35"/>
      <c r="F23" s="35"/>
      <c r="G23" s="35"/>
      <c r="H23" s="38"/>
      <c r="I23" s="32" t="str">
        <f t="shared" si="1"/>
        <v>0</v>
      </c>
      <c r="J23" s="23">
        <f t="shared" si="2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3"/>
        <v>7</v>
      </c>
      <c r="C24" s="6">
        <f t="shared" si="0"/>
        <v>44933</v>
      </c>
      <c r="D24" s="35"/>
      <c r="E24" s="35"/>
      <c r="F24" s="35"/>
      <c r="G24" s="35"/>
      <c r="H24" s="38"/>
      <c r="I24" s="32" t="str">
        <f t="shared" si="1"/>
        <v>0</v>
      </c>
      <c r="J24" s="23">
        <f t="shared" si="2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3"/>
        <v>1</v>
      </c>
      <c r="C25" s="6">
        <f t="shared" si="0"/>
        <v>44934</v>
      </c>
      <c r="D25" s="35"/>
      <c r="E25" s="35"/>
      <c r="F25" s="35"/>
      <c r="G25" s="35"/>
      <c r="H25" s="38"/>
      <c r="I25" s="32" t="str">
        <f t="shared" si="1"/>
        <v>0</v>
      </c>
      <c r="J25" s="23">
        <f t="shared" si="2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3"/>
        <v>2</v>
      </c>
      <c r="C26" s="6">
        <f t="shared" si="0"/>
        <v>44935</v>
      </c>
      <c r="D26" s="35"/>
      <c r="E26" s="35"/>
      <c r="F26" s="35"/>
      <c r="G26" s="35"/>
      <c r="H26" s="38"/>
      <c r="I26" s="32" t="str">
        <f t="shared" si="1"/>
        <v>0</v>
      </c>
      <c r="J26" s="23">
        <f t="shared" si="2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3"/>
        <v>3</v>
      </c>
      <c r="C27" s="6">
        <f t="shared" si="0"/>
        <v>44936</v>
      </c>
      <c r="D27" s="35"/>
      <c r="E27" s="35"/>
      <c r="F27" s="35"/>
      <c r="G27" s="35"/>
      <c r="H27" s="38"/>
      <c r="I27" s="32" t="str">
        <f t="shared" si="1"/>
        <v>0</v>
      </c>
      <c r="J27" s="23">
        <f t="shared" si="2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3"/>
        <v>4</v>
      </c>
      <c r="C28" s="6">
        <f t="shared" si="0"/>
        <v>44937</v>
      </c>
      <c r="D28" s="35"/>
      <c r="E28" s="35"/>
      <c r="F28" s="35"/>
      <c r="G28" s="35"/>
      <c r="H28" s="38"/>
      <c r="I28" s="32" t="str">
        <f t="shared" si="1"/>
        <v>0</v>
      </c>
      <c r="J28" s="23">
        <f t="shared" si="2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3"/>
        <v>5</v>
      </c>
      <c r="C29" s="6">
        <f t="shared" si="0"/>
        <v>44938</v>
      </c>
      <c r="D29" s="37"/>
      <c r="E29" s="37"/>
      <c r="F29" s="37"/>
      <c r="G29" s="37"/>
      <c r="H29" s="38"/>
      <c r="I29" s="32" t="str">
        <f t="shared" si="1"/>
        <v>0</v>
      </c>
      <c r="J29" s="23">
        <f t="shared" si="2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3"/>
        <v>6</v>
      </c>
      <c r="C30" s="6">
        <f t="shared" si="0"/>
        <v>44939</v>
      </c>
      <c r="D30" s="35"/>
      <c r="E30" s="35"/>
      <c r="F30" s="35"/>
      <c r="G30" s="35"/>
      <c r="H30" s="38"/>
      <c r="I30" s="32" t="str">
        <f t="shared" si="1"/>
        <v>0</v>
      </c>
      <c r="J30" s="23">
        <f t="shared" si="2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3"/>
        <v>7</v>
      </c>
      <c r="C31" s="6">
        <f t="shared" si="0"/>
        <v>44940</v>
      </c>
      <c r="D31" s="35"/>
      <c r="E31" s="35"/>
      <c r="F31" s="35"/>
      <c r="G31" s="35"/>
      <c r="H31" s="38"/>
      <c r="I31" s="32" t="str">
        <f t="shared" si="1"/>
        <v>0</v>
      </c>
      <c r="J31" s="23">
        <f t="shared" si="2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3"/>
        <v>1</v>
      </c>
      <c r="C32" s="6">
        <f t="shared" si="0"/>
        <v>44941</v>
      </c>
      <c r="D32" s="35"/>
      <c r="E32" s="35"/>
      <c r="F32" s="35"/>
      <c r="G32" s="35"/>
      <c r="H32" s="38"/>
      <c r="I32" s="32" t="str">
        <f t="shared" si="1"/>
        <v>0</v>
      </c>
      <c r="J32" s="23">
        <f t="shared" si="2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3"/>
        <v>2</v>
      </c>
      <c r="C33" s="6">
        <f t="shared" si="0"/>
        <v>44942</v>
      </c>
      <c r="D33" s="35"/>
      <c r="E33" s="35"/>
      <c r="F33" s="35"/>
      <c r="G33" s="35"/>
      <c r="H33" s="38"/>
      <c r="I33" s="32" t="str">
        <f t="shared" si="1"/>
        <v>0</v>
      </c>
      <c r="J33" s="23">
        <f t="shared" si="2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3"/>
        <v>3</v>
      </c>
      <c r="C34" s="6">
        <f t="shared" si="0"/>
        <v>44943</v>
      </c>
      <c r="D34" s="35"/>
      <c r="E34" s="35"/>
      <c r="F34" s="35"/>
      <c r="G34" s="35"/>
      <c r="H34" s="38"/>
      <c r="I34" s="32" t="str">
        <f t="shared" si="1"/>
        <v>0</v>
      </c>
      <c r="J34" s="23">
        <f t="shared" si="2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3"/>
        <v>4</v>
      </c>
      <c r="C35" s="6">
        <f t="shared" si="0"/>
        <v>44944</v>
      </c>
      <c r="D35" s="35"/>
      <c r="E35" s="35"/>
      <c r="F35" s="35"/>
      <c r="G35" s="35"/>
      <c r="H35" s="38"/>
      <c r="I35" s="32" t="str">
        <f t="shared" si="1"/>
        <v>0</v>
      </c>
      <c r="J35" s="23">
        <f t="shared" si="2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3"/>
        <v>5</v>
      </c>
      <c r="C36" s="6">
        <f t="shared" si="0"/>
        <v>44945</v>
      </c>
      <c r="D36" s="35"/>
      <c r="E36" s="35"/>
      <c r="F36" s="35"/>
      <c r="G36" s="35"/>
      <c r="H36" s="38"/>
      <c r="I36" s="32" t="str">
        <f t="shared" si="1"/>
        <v>0</v>
      </c>
      <c r="J36" s="23">
        <f t="shared" si="2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3"/>
        <v>6</v>
      </c>
      <c r="C37" s="6">
        <f t="shared" si="0"/>
        <v>44946</v>
      </c>
      <c r="D37" s="35"/>
      <c r="E37" s="35"/>
      <c r="F37" s="35"/>
      <c r="G37" s="35"/>
      <c r="H37" s="38"/>
      <c r="I37" s="32" t="str">
        <f t="shared" si="1"/>
        <v>0</v>
      </c>
      <c r="J37" s="23">
        <f t="shared" si="2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3"/>
        <v>7</v>
      </c>
      <c r="C38" s="6">
        <f t="shared" si="0"/>
        <v>44947</v>
      </c>
      <c r="D38" s="35"/>
      <c r="E38" s="35"/>
      <c r="F38" s="35"/>
      <c r="G38" s="35"/>
      <c r="H38" s="38"/>
      <c r="I38" s="32" t="str">
        <f t="shared" si="1"/>
        <v>0</v>
      </c>
      <c r="J38" s="23">
        <f t="shared" si="2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3"/>
        <v>1</v>
      </c>
      <c r="C39" s="6">
        <f t="shared" si="0"/>
        <v>44948</v>
      </c>
      <c r="D39" s="35"/>
      <c r="E39" s="35"/>
      <c r="F39" s="35"/>
      <c r="G39" s="35"/>
      <c r="H39" s="38"/>
      <c r="I39" s="32" t="str">
        <f t="shared" si="1"/>
        <v>0</v>
      </c>
      <c r="J39" s="23">
        <f t="shared" si="2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3"/>
        <v>2</v>
      </c>
      <c r="C40" s="6">
        <f t="shared" si="0"/>
        <v>44949</v>
      </c>
      <c r="D40" s="35"/>
      <c r="E40" s="35"/>
      <c r="F40" s="35"/>
      <c r="G40" s="35"/>
      <c r="H40" s="38"/>
      <c r="I40" s="32" t="str">
        <f t="shared" si="1"/>
        <v>0</v>
      </c>
      <c r="J40" s="23">
        <f t="shared" si="2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3"/>
        <v>3</v>
      </c>
      <c r="C41" s="6">
        <f t="shared" si="0"/>
        <v>44950</v>
      </c>
      <c r="D41" s="37"/>
      <c r="E41" s="37"/>
      <c r="F41" s="37"/>
      <c r="G41" s="37"/>
      <c r="H41" s="38"/>
      <c r="I41" s="32" t="str">
        <f t="shared" si="1"/>
        <v>0</v>
      </c>
      <c r="J41" s="23">
        <f t="shared" si="2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3"/>
        <v>4</v>
      </c>
      <c r="C42" s="6">
        <f t="shared" si="0"/>
        <v>44951</v>
      </c>
      <c r="D42" s="35"/>
      <c r="E42" s="35"/>
      <c r="F42" s="35"/>
      <c r="G42" s="35"/>
      <c r="H42" s="38"/>
      <c r="I42" s="32" t="str">
        <f t="shared" si="1"/>
        <v>0</v>
      </c>
      <c r="J42" s="23">
        <f t="shared" si="2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3"/>
        <v>5</v>
      </c>
      <c r="C43" s="6">
        <f t="shared" si="0"/>
        <v>44952</v>
      </c>
      <c r="D43" s="35"/>
      <c r="E43" s="35"/>
      <c r="F43" s="35"/>
      <c r="G43" s="35"/>
      <c r="H43" s="38"/>
      <c r="I43" s="32" t="str">
        <f t="shared" si="1"/>
        <v>0</v>
      </c>
      <c r="J43" s="23">
        <f t="shared" si="2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3"/>
        <v>6</v>
      </c>
      <c r="C44" s="6">
        <f t="shared" si="0"/>
        <v>44953</v>
      </c>
      <c r="D44" s="35"/>
      <c r="E44" s="35"/>
      <c r="F44" s="35"/>
      <c r="G44" s="35"/>
      <c r="H44" s="38"/>
      <c r="I44" s="32" t="str">
        <f t="shared" si="1"/>
        <v>0</v>
      </c>
      <c r="J44" s="23">
        <f t="shared" si="2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3"/>
        <v>7</v>
      </c>
      <c r="C45" s="6">
        <f t="shared" si="0"/>
        <v>44954</v>
      </c>
      <c r="D45" s="35"/>
      <c r="E45" s="35"/>
      <c r="F45" s="35"/>
      <c r="G45" s="35"/>
      <c r="H45" s="38"/>
      <c r="I45" s="32" t="str">
        <f t="shared" si="1"/>
        <v>0</v>
      </c>
      <c r="J45" s="23">
        <f t="shared" si="2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3"/>
        <v>1</v>
      </c>
      <c r="C46" s="6">
        <f t="shared" si="0"/>
        <v>44955</v>
      </c>
      <c r="D46" s="35"/>
      <c r="E46" s="35"/>
      <c r="F46" s="35"/>
      <c r="G46" s="35"/>
      <c r="H46" s="38"/>
      <c r="I46" s="32" t="str">
        <f t="shared" si="1"/>
        <v>0</v>
      </c>
      <c r="J46" s="23">
        <f t="shared" si="2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3"/>
        <v>2</v>
      </c>
      <c r="C47" s="6">
        <f t="shared" si="0"/>
        <v>44956</v>
      </c>
      <c r="D47" s="35"/>
      <c r="E47" s="35"/>
      <c r="F47" s="35"/>
      <c r="G47" s="35"/>
      <c r="H47" s="38"/>
      <c r="I47" s="32" t="str">
        <f t="shared" si="1"/>
        <v>0</v>
      </c>
      <c r="J47" s="23">
        <f t="shared" si="2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3"/>
        <v>3</v>
      </c>
      <c r="C48" s="6">
        <f t="shared" si="0"/>
        <v>44957</v>
      </c>
      <c r="D48" s="35"/>
      <c r="E48" s="35"/>
      <c r="F48" s="35"/>
      <c r="G48" s="35"/>
      <c r="H48" s="38"/>
      <c r="I48" s="32" t="str">
        <f t="shared" si="1"/>
        <v>0</v>
      </c>
      <c r="J48" s="23">
        <f t="shared" si="2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23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15.75" customHeight="1" x14ac:dyDescent="0.2">
      <c r="K50" s="58" t="s">
        <v>35</v>
      </c>
      <c r="L50" s="58"/>
      <c r="M50" s="58"/>
      <c r="N50" s="58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I55" s="5" t="s">
        <v>37</v>
      </c>
      <c r="J55" s="18"/>
      <c r="K55" s="18"/>
      <c r="L55" s="18"/>
      <c r="M55" s="19"/>
      <c r="N55" s="19"/>
    </row>
    <row r="56" spans="2:14" ht="12.75" customHeight="1" x14ac:dyDescent="0.2"/>
    <row r="57" spans="2:14" hidden="1" x14ac:dyDescent="0.2"/>
  </sheetData>
  <mergeCells count="40">
    <mergeCell ref="F4:N4"/>
    <mergeCell ref="B4:E4"/>
    <mergeCell ref="F5:N5"/>
    <mergeCell ref="F6:N6"/>
    <mergeCell ref="B1:N2"/>
    <mergeCell ref="B5:E5"/>
    <mergeCell ref="B6:E6"/>
    <mergeCell ref="B8:E8"/>
    <mergeCell ref="B9:C9"/>
    <mergeCell ref="B10:C10"/>
    <mergeCell ref="B11:C11"/>
    <mergeCell ref="G13:H13"/>
    <mergeCell ref="B13:C13"/>
    <mergeCell ref="D9:E9"/>
    <mergeCell ref="D10:E10"/>
    <mergeCell ref="D11:E11"/>
    <mergeCell ref="D13:E13"/>
    <mergeCell ref="D12:E12"/>
    <mergeCell ref="B12:C12"/>
    <mergeCell ref="G8:N8"/>
    <mergeCell ref="G9:H9"/>
    <mergeCell ref="G10:H10"/>
    <mergeCell ref="G11:H11"/>
    <mergeCell ref="G12:H12"/>
    <mergeCell ref="I9:N9"/>
    <mergeCell ref="I10:N10"/>
    <mergeCell ref="I11:N11"/>
    <mergeCell ref="I12:N12"/>
    <mergeCell ref="I13:N13"/>
    <mergeCell ref="B16:C16"/>
    <mergeCell ref="D16:E16"/>
    <mergeCell ref="F16:G16"/>
    <mergeCell ref="K16:N16"/>
    <mergeCell ref="G14:H14"/>
    <mergeCell ref="I14:N14"/>
    <mergeCell ref="B52:N52"/>
    <mergeCell ref="B49:C49"/>
    <mergeCell ref="D49:G49"/>
    <mergeCell ref="K49:M49"/>
    <mergeCell ref="K50:N50"/>
  </mergeCells>
  <phoneticPr fontId="7" type="noConversion"/>
  <conditionalFormatting sqref="B18:H18">
    <cfRule type="expression" dxfId="371" priority="30" stopIfTrue="1">
      <formula>OR(WEEKDAY($C$18)=7,WEEKDAY($C$18)=1)</formula>
    </cfRule>
  </conditionalFormatting>
  <conditionalFormatting sqref="B19:H19">
    <cfRule type="expression" dxfId="370" priority="31" stopIfTrue="1">
      <formula>OR(WEEKDAY($C$19)=7,WEEKDAY($C$19)=1)</formula>
    </cfRule>
  </conditionalFormatting>
  <conditionalFormatting sqref="B20:H20 H21:H24">
    <cfRule type="expression" dxfId="369" priority="29" stopIfTrue="1">
      <formula>OR(WEEKDAY($C$20)=7,WEEKDAY($C$20)=1)</formula>
    </cfRule>
  </conditionalFormatting>
  <conditionalFormatting sqref="B21:G21">
    <cfRule type="expression" dxfId="368" priority="28" stopIfTrue="1">
      <formula>OR(WEEKDAY($C$21)=7,WEEKDAY($C$21)=1)</formula>
    </cfRule>
  </conditionalFormatting>
  <conditionalFormatting sqref="B22:G22">
    <cfRule type="expression" dxfId="367" priority="27" stopIfTrue="1">
      <formula>OR(WEEKDAY($C$22)=7,WEEKDAY($C$22)=1)</formula>
    </cfRule>
  </conditionalFormatting>
  <conditionalFormatting sqref="B23:G23">
    <cfRule type="expression" dxfId="366" priority="26" stopIfTrue="1">
      <formula>OR(WEEKDAY($C$23)=7,WEEKDAY($C$23)=1)</formula>
    </cfRule>
  </conditionalFormatting>
  <conditionalFormatting sqref="B24:G24">
    <cfRule type="expression" dxfId="365" priority="25" stopIfTrue="1">
      <formula>OR(WEEKDAY($C$24)=7,WEEKDAY($C$24)=1)</formula>
    </cfRule>
  </conditionalFormatting>
  <conditionalFormatting sqref="B25:H25">
    <cfRule type="expression" dxfId="364" priority="24" stopIfTrue="1">
      <formula>OR(WEEKDAY($C$25)=7,WEEKDAY($C$25)=1)</formula>
    </cfRule>
  </conditionalFormatting>
  <conditionalFormatting sqref="B26:H26">
    <cfRule type="expression" dxfId="363" priority="23" stopIfTrue="1">
      <formula>OR(WEEKDAY($C$26)=7,WEEKDAY($C$26)=1)</formula>
    </cfRule>
  </conditionalFormatting>
  <conditionalFormatting sqref="B27:H27 H28:H31">
    <cfRule type="expression" dxfId="362" priority="22" stopIfTrue="1">
      <formula>OR(WEEKDAY($C$27)=7,WEEKDAY($C$27)=1)</formula>
    </cfRule>
  </conditionalFormatting>
  <conditionalFormatting sqref="B28:G28">
    <cfRule type="expression" dxfId="361" priority="21" stopIfTrue="1">
      <formula>OR(WEEKDAY($C$28)=7,WEEKDAY($C$28)=1)</formula>
    </cfRule>
  </conditionalFormatting>
  <conditionalFormatting sqref="B29:G29">
    <cfRule type="expression" dxfId="360" priority="20" stopIfTrue="1">
      <formula>OR(WEEKDAY($C$29)=7,WEEKDAY($C$29)=1)</formula>
    </cfRule>
  </conditionalFormatting>
  <conditionalFormatting sqref="B30:G30">
    <cfRule type="expression" dxfId="359" priority="19" stopIfTrue="1">
      <formula>OR(WEEKDAY($C$30)=7,WEEKDAY($C$30)=1)</formula>
    </cfRule>
  </conditionalFormatting>
  <conditionalFormatting sqref="B31:G31">
    <cfRule type="expression" dxfId="358" priority="18" stopIfTrue="1">
      <formula>OR(WEEKDAY($C$31)=7,WEEKDAY($C$31)=1)</formula>
    </cfRule>
  </conditionalFormatting>
  <conditionalFormatting sqref="B32:H32">
    <cfRule type="expression" dxfId="357" priority="17" stopIfTrue="1">
      <formula>OR(WEEKDAY($C$32)=7,WEEKDAY($C$32)=1)</formula>
    </cfRule>
  </conditionalFormatting>
  <conditionalFormatting sqref="B33:H33">
    <cfRule type="expression" dxfId="356" priority="16" stopIfTrue="1">
      <formula>OR(WEEKDAY($C$33)=7,WEEKDAY($C$33)=1)</formula>
    </cfRule>
  </conditionalFormatting>
  <conditionalFormatting sqref="B34:H34 H35:H38">
    <cfRule type="expression" dxfId="355" priority="15" stopIfTrue="1">
      <formula>OR(WEEKDAY($C$34)=7,WEEKDAY($C$34)=1)</formula>
    </cfRule>
  </conditionalFormatting>
  <conditionalFormatting sqref="B35:G35">
    <cfRule type="expression" dxfId="354" priority="14" stopIfTrue="1">
      <formula>OR(WEEKDAY($C$35)=7,WEEKDAY($C$35)=1)</formula>
    </cfRule>
  </conditionalFormatting>
  <conditionalFormatting sqref="B36:G36">
    <cfRule type="expression" dxfId="353" priority="13" stopIfTrue="1">
      <formula>OR(WEEKDAY($C$36)=7,WEEKDAY($C$36)=1)</formula>
    </cfRule>
  </conditionalFormatting>
  <conditionalFormatting sqref="B37:G37">
    <cfRule type="expression" dxfId="352" priority="12" stopIfTrue="1">
      <formula>OR(WEEKDAY($C$37)=7,WEEKDAY($C$37)=1)</formula>
    </cfRule>
  </conditionalFormatting>
  <conditionalFormatting sqref="B38:G38">
    <cfRule type="expression" dxfId="351" priority="11" stopIfTrue="1">
      <formula>OR(WEEKDAY($C$38)=7,WEEKDAY($C$38)=1)</formula>
    </cfRule>
  </conditionalFormatting>
  <conditionalFormatting sqref="B39:H39">
    <cfRule type="expression" dxfId="350" priority="10" stopIfTrue="1">
      <formula>OR(WEEKDAY($C$39)=7,WEEKDAY($C$39)=1)</formula>
    </cfRule>
  </conditionalFormatting>
  <conditionalFormatting sqref="B40:H40">
    <cfRule type="expression" dxfId="349" priority="9" stopIfTrue="1">
      <formula>OR(WEEKDAY($C$40)=7,WEEKDAY($C$40)=1)</formula>
    </cfRule>
  </conditionalFormatting>
  <conditionalFormatting sqref="B41:H41 H42:H45">
    <cfRule type="expression" dxfId="348" priority="8" stopIfTrue="1">
      <formula>OR(WEEKDAY($C$41)=7,WEEKDAY($C$41)=1)</formula>
    </cfRule>
  </conditionalFormatting>
  <conditionalFormatting sqref="B42:G42">
    <cfRule type="expression" dxfId="347" priority="7" stopIfTrue="1">
      <formula>OR(WEEKDAY($C$42)=7,WEEKDAY($C$42)=1)</formula>
    </cfRule>
  </conditionalFormatting>
  <conditionalFormatting sqref="B43:G43">
    <cfRule type="expression" dxfId="346" priority="6" stopIfTrue="1">
      <formula>OR(WEEKDAY($C$43)=7,WEEKDAY($C$43)=1)</formula>
    </cfRule>
  </conditionalFormatting>
  <conditionalFormatting sqref="B44:G44">
    <cfRule type="expression" dxfId="345" priority="5" stopIfTrue="1">
      <formula>OR(WEEKDAY($C$44)=7,WEEKDAY($C$44)=1)</formula>
    </cfRule>
  </conditionalFormatting>
  <conditionalFormatting sqref="B45:G45">
    <cfRule type="expression" dxfId="344" priority="4" stopIfTrue="1">
      <formula>OR(WEEKDAY($C$45)=7,WEEKDAY($C$45)=1)</formula>
    </cfRule>
  </conditionalFormatting>
  <conditionalFormatting sqref="B46:H46">
    <cfRule type="expression" dxfId="343" priority="3" stopIfTrue="1">
      <formula>OR(WEEKDAY($C$46)=7,WEEKDAY($C$46)=1)</formula>
    </cfRule>
  </conditionalFormatting>
  <conditionalFormatting sqref="B47:H47">
    <cfRule type="expression" dxfId="342" priority="2" stopIfTrue="1">
      <formula>OR(WEEKDAY($C$47)=7,WEEKDAY($C$47)=1)</formula>
    </cfRule>
  </conditionalFormatting>
  <conditionalFormatting sqref="B48:H48">
    <cfRule type="expression" dxfId="341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6810-3D6B-4D2B-B0D4-8D468CFBE5E7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IF(Stamminfo!C5="","",DATE(Stamminfo!C5,2,DAY(1)))</f>
        <v>44958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IF(Jänner!D13="kein Vortrag","0",Jänner!D13)</f>
        <v>0</v>
      </c>
      <c r="E9" s="65"/>
      <c r="F9" s="26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22"/>
      <c r="G10" s="51" t="s">
        <v>18</v>
      </c>
      <c r="H10" s="51"/>
      <c r="I10" s="59" t="str">
        <f>IF(Jänner!I14="","0",Jänner!I14)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22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22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22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22"/>
      <c r="C14" s="22"/>
      <c r="D14" s="22"/>
      <c r="E14" s="22"/>
      <c r="F14" s="22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WEEKDAY(Beginndatum_2)</f>
        <v>4</v>
      </c>
      <c r="C18" s="6">
        <f>Beginndatum_2</f>
        <v>44958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5</v>
      </c>
      <c r="C19" s="6">
        <f t="shared" ref="C19:C48" si="1">IF(C18&lt;&gt;"",IF(MONTH(Beginndatum_2)=MONTH(C18+1),C18+1,""),"")</f>
        <v>44959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6</v>
      </c>
      <c r="C20" s="6">
        <f t="shared" si="1"/>
        <v>44960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7</v>
      </c>
      <c r="C21" s="6">
        <f t="shared" si="1"/>
        <v>44961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1</v>
      </c>
      <c r="C22" s="6">
        <f t="shared" si="1"/>
        <v>44962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2</v>
      </c>
      <c r="C23" s="6">
        <f t="shared" si="1"/>
        <v>44963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3</v>
      </c>
      <c r="C24" s="6">
        <f t="shared" si="1"/>
        <v>44964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4</v>
      </c>
      <c r="C25" s="6">
        <f t="shared" si="1"/>
        <v>44965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5</v>
      </c>
      <c r="C26" s="6">
        <f t="shared" si="1"/>
        <v>44966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6</v>
      </c>
      <c r="C27" s="6">
        <f t="shared" si="1"/>
        <v>44967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7</v>
      </c>
      <c r="C28" s="6">
        <f t="shared" si="1"/>
        <v>44968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1</v>
      </c>
      <c r="C29" s="6">
        <f t="shared" si="1"/>
        <v>44969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2</v>
      </c>
      <c r="C30" s="6">
        <f t="shared" si="1"/>
        <v>44970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3</v>
      </c>
      <c r="C31" s="6">
        <f t="shared" si="1"/>
        <v>44971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4</v>
      </c>
      <c r="C32" s="6">
        <f t="shared" si="1"/>
        <v>44972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5</v>
      </c>
      <c r="C33" s="6">
        <f t="shared" si="1"/>
        <v>44973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6</v>
      </c>
      <c r="C34" s="6">
        <f t="shared" si="1"/>
        <v>44974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7</v>
      </c>
      <c r="C35" s="6">
        <f t="shared" si="1"/>
        <v>44975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1</v>
      </c>
      <c r="C36" s="6">
        <f t="shared" si="1"/>
        <v>44976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2</v>
      </c>
      <c r="C37" s="6">
        <f t="shared" si="1"/>
        <v>44977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3</v>
      </c>
      <c r="C38" s="6">
        <f t="shared" si="1"/>
        <v>44978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4</v>
      </c>
      <c r="C39" s="6">
        <f t="shared" si="1"/>
        <v>44979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5</v>
      </c>
      <c r="C40" s="6">
        <f t="shared" si="1"/>
        <v>44980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6</v>
      </c>
      <c r="C41" s="6">
        <f t="shared" si="1"/>
        <v>44981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7</v>
      </c>
      <c r="C42" s="6">
        <f t="shared" si="1"/>
        <v>44982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1</v>
      </c>
      <c r="C43" s="6">
        <f t="shared" si="1"/>
        <v>44983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2</v>
      </c>
      <c r="C44" s="6">
        <f t="shared" si="1"/>
        <v>44984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3</v>
      </c>
      <c r="C45" s="6">
        <f t="shared" si="1"/>
        <v>44985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 t="str">
        <f t="shared" si="0"/>
        <v/>
      </c>
      <c r="C46" s="6" t="str">
        <f t="shared" si="1"/>
        <v/>
      </c>
      <c r="D46" s="35"/>
      <c r="E46" s="35"/>
      <c r="F46" s="35"/>
      <c r="G46" s="35"/>
      <c r="H46" s="38"/>
      <c r="I46" s="23" t="str">
        <f t="shared" si="2"/>
        <v>0</v>
      </c>
      <c r="J46" s="23" t="str">
        <f t="shared" si="3"/>
        <v/>
      </c>
      <c r="K46" s="24"/>
      <c r="L46" s="24"/>
      <c r="M46" s="25"/>
      <c r="N46" s="25"/>
    </row>
    <row r="47" spans="2:14" ht="21" customHeight="1" x14ac:dyDescent="0.2">
      <c r="B47" s="34" t="str">
        <f t="shared" si="0"/>
        <v/>
      </c>
      <c r="C47" s="6" t="str">
        <f t="shared" si="1"/>
        <v/>
      </c>
      <c r="D47" s="35"/>
      <c r="E47" s="35"/>
      <c r="F47" s="35"/>
      <c r="G47" s="35"/>
      <c r="H47" s="38"/>
      <c r="I47" s="23" t="str">
        <f t="shared" si="2"/>
        <v>0</v>
      </c>
      <c r="J47" s="23" t="str">
        <f t="shared" si="3"/>
        <v/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23" t="str">
        <f>IF(SUM(H18:H48)=0,"",SUM(H18:H48))</f>
        <v/>
      </c>
      <c r="I49" s="23">
        <f>SUM(I18:I48)</f>
        <v>0</v>
      </c>
      <c r="J49" s="23">
        <f>SUM(J18:J48)</f>
        <v>2.800000000000001E-5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340" priority="30" stopIfTrue="1">
      <formula>OR(WEEKDAY($C$18)=7,WEEKDAY($C$18)=1)</formula>
    </cfRule>
  </conditionalFormatting>
  <conditionalFormatting sqref="B19:H19">
    <cfRule type="expression" dxfId="339" priority="31" stopIfTrue="1">
      <formula>OR(WEEKDAY($C$19)=7,WEEKDAY($C$19)=1)</formula>
    </cfRule>
  </conditionalFormatting>
  <conditionalFormatting sqref="B20:H20">
    <cfRule type="expression" dxfId="338" priority="29" stopIfTrue="1">
      <formula>OR(WEEKDAY($C$20)=7,WEEKDAY($C$20)=1)</formula>
    </cfRule>
  </conditionalFormatting>
  <conditionalFormatting sqref="B21:H21">
    <cfRule type="expression" dxfId="337" priority="28" stopIfTrue="1">
      <formula>OR(WEEKDAY($C$21)=7,WEEKDAY($C$21)=1)</formula>
    </cfRule>
  </conditionalFormatting>
  <conditionalFormatting sqref="B22:H22">
    <cfRule type="expression" dxfId="336" priority="27" stopIfTrue="1">
      <formula>OR(WEEKDAY($C$22)=7,WEEKDAY($C$22)=1)</formula>
    </cfRule>
  </conditionalFormatting>
  <conditionalFormatting sqref="B23:H23">
    <cfRule type="expression" dxfId="335" priority="26" stopIfTrue="1">
      <formula>OR(WEEKDAY($C$23)=7,WEEKDAY($C$23)=1)</formula>
    </cfRule>
  </conditionalFormatting>
  <conditionalFormatting sqref="B24:H24">
    <cfRule type="expression" dxfId="334" priority="25" stopIfTrue="1">
      <formula>OR(WEEKDAY($C$24)=7,WEEKDAY($C$24)=1)</formula>
    </cfRule>
  </conditionalFormatting>
  <conditionalFormatting sqref="B25:H25">
    <cfRule type="expression" dxfId="333" priority="24" stopIfTrue="1">
      <formula>OR(WEEKDAY($C$25)=7,WEEKDAY($C$25)=1)</formula>
    </cfRule>
  </conditionalFormatting>
  <conditionalFormatting sqref="B26:H26">
    <cfRule type="expression" dxfId="332" priority="23" stopIfTrue="1">
      <formula>OR(WEEKDAY($C$26)=7,WEEKDAY($C$26)=1)</formula>
    </cfRule>
  </conditionalFormatting>
  <conditionalFormatting sqref="B27:H27">
    <cfRule type="expression" dxfId="331" priority="22" stopIfTrue="1">
      <formula>OR(WEEKDAY($C$27)=7,WEEKDAY($C$27)=1)</formula>
    </cfRule>
  </conditionalFormatting>
  <conditionalFormatting sqref="B28:H28">
    <cfRule type="expression" dxfId="330" priority="21" stopIfTrue="1">
      <formula>OR(WEEKDAY($C$28)=7,WEEKDAY($C$28)=1)</formula>
    </cfRule>
  </conditionalFormatting>
  <conditionalFormatting sqref="B29:H29">
    <cfRule type="expression" dxfId="329" priority="20" stopIfTrue="1">
      <formula>OR(WEEKDAY($C$29)=7,WEEKDAY($C$29)=1)</formula>
    </cfRule>
  </conditionalFormatting>
  <conditionalFormatting sqref="B30:H30">
    <cfRule type="expression" dxfId="328" priority="19" stopIfTrue="1">
      <formula>OR(WEEKDAY($C$30)=7,WEEKDAY($C$30)=1)</formula>
    </cfRule>
  </conditionalFormatting>
  <conditionalFormatting sqref="B31:H31">
    <cfRule type="expression" dxfId="327" priority="18" stopIfTrue="1">
      <formula>OR(WEEKDAY($C$31)=7,WEEKDAY($C$31)=1)</formula>
    </cfRule>
  </conditionalFormatting>
  <conditionalFormatting sqref="B32:H32">
    <cfRule type="expression" dxfId="326" priority="17" stopIfTrue="1">
      <formula>OR(WEEKDAY($C$32)=7,WEEKDAY($C$32)=1)</formula>
    </cfRule>
  </conditionalFormatting>
  <conditionalFormatting sqref="B33:H33">
    <cfRule type="expression" dxfId="325" priority="16" stopIfTrue="1">
      <formula>OR(WEEKDAY($C$33)=7,WEEKDAY($C$33)=1)</formula>
    </cfRule>
  </conditionalFormatting>
  <conditionalFormatting sqref="B34:H34">
    <cfRule type="expression" dxfId="324" priority="15" stopIfTrue="1">
      <formula>OR(WEEKDAY($C$34)=7,WEEKDAY($C$34)=1)</formula>
    </cfRule>
  </conditionalFormatting>
  <conditionalFormatting sqref="B35:H35">
    <cfRule type="expression" dxfId="323" priority="14" stopIfTrue="1">
      <formula>OR(WEEKDAY($C$35)=7,WEEKDAY($C$35)=1)</formula>
    </cfRule>
  </conditionalFormatting>
  <conditionalFormatting sqref="B36:H36">
    <cfRule type="expression" dxfId="322" priority="13" stopIfTrue="1">
      <formula>OR(WEEKDAY($C$36)=7,WEEKDAY($C$36)=1)</formula>
    </cfRule>
  </conditionalFormatting>
  <conditionalFormatting sqref="B37:H37">
    <cfRule type="expression" dxfId="321" priority="12" stopIfTrue="1">
      <formula>OR(WEEKDAY($C$37)=7,WEEKDAY($C$37)=1)</formula>
    </cfRule>
  </conditionalFormatting>
  <conditionalFormatting sqref="B38:H38">
    <cfRule type="expression" dxfId="320" priority="11" stopIfTrue="1">
      <formula>OR(WEEKDAY($C$38)=7,WEEKDAY($C$38)=1)</formula>
    </cfRule>
  </conditionalFormatting>
  <conditionalFormatting sqref="B39:H39">
    <cfRule type="expression" dxfId="319" priority="10" stopIfTrue="1">
      <formula>OR(WEEKDAY($C$39)=7,WEEKDAY($C$39)=1)</formula>
    </cfRule>
  </conditionalFormatting>
  <conditionalFormatting sqref="B40:H40">
    <cfRule type="expression" dxfId="318" priority="9" stopIfTrue="1">
      <formula>OR(WEEKDAY($C$40)=7,WEEKDAY($C$40)=1)</formula>
    </cfRule>
  </conditionalFormatting>
  <conditionalFormatting sqref="B41:H41">
    <cfRule type="expression" dxfId="317" priority="8" stopIfTrue="1">
      <formula>OR(WEEKDAY($C$41)=7,WEEKDAY($C$41)=1)</formula>
    </cfRule>
  </conditionalFormatting>
  <conditionalFormatting sqref="B42:H42">
    <cfRule type="expression" dxfId="316" priority="7" stopIfTrue="1">
      <formula>OR(WEEKDAY($C$42)=7,WEEKDAY($C$42)=1)</formula>
    </cfRule>
  </conditionalFormatting>
  <conditionalFormatting sqref="B43:H43">
    <cfRule type="expression" dxfId="315" priority="6" stopIfTrue="1">
      <formula>OR(WEEKDAY($C$43)=7,WEEKDAY($C$43)=1)</formula>
    </cfRule>
  </conditionalFormatting>
  <conditionalFormatting sqref="B44:H44">
    <cfRule type="expression" dxfId="314" priority="5" stopIfTrue="1">
      <formula>OR(WEEKDAY($C$44)=7,WEEKDAY($C$44)=1)</formula>
    </cfRule>
  </conditionalFormatting>
  <conditionalFormatting sqref="B45:H45">
    <cfRule type="expression" dxfId="313" priority="4" stopIfTrue="1">
      <formula>OR(WEEKDAY($C$45)=7,WEEKDAY($C$45)=1)</formula>
    </cfRule>
  </conditionalFormatting>
  <conditionalFormatting sqref="B46:H46">
    <cfRule type="expression" dxfId="312" priority="3" stopIfTrue="1">
      <formula>OR(WEEKDAY($C$46)=7,WEEKDAY($C$46)=1)</formula>
    </cfRule>
  </conditionalFormatting>
  <conditionalFormatting sqref="B47:H47">
    <cfRule type="expression" dxfId="311" priority="2" stopIfTrue="1">
      <formula>OR(WEEKDAY($C$47)=7,WEEKDAY($C$47)=1)</formula>
    </cfRule>
  </conditionalFormatting>
  <conditionalFormatting sqref="B48:H48">
    <cfRule type="expression" dxfId="310" priority="1" stopIfTrue="1">
      <formula>OR(WEEKDAY($C$48)=7,WEEKDAY($C$48)=1)</formula>
    </cfRule>
  </conditionalFormatting>
  <pageMargins left="0.70866141732283472" right="0.70866141732283472" top="0.78740157480314965" bottom="0.78740157480314965" header="0.31496062992125984" footer="0.31496062992125984"/>
  <pageSetup paperSize="9" scale="64" fitToHeight="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A79F-2C5E-4BFB-AC53-A4846E971AE3}">
  <sheetPr>
    <outlinePr showOutlineSymbols="0"/>
    <pageSetUpPr fitToPage="1"/>
  </sheetPr>
  <dimension ref="A1:N56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IF(Stamminfo!C5="","",DATE(Stamminfo!C5,3,DAY(1)))</f>
        <v>44986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IF(Februar!D13="kein Vortrag","0",Februar!D13)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IF(Februar!I14="","0",Februar!I14)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5" spans="2:14" ht="7.5" customHeight="1" x14ac:dyDescent="0.2"/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WEEKDAY(Beginndatum_3)</f>
        <v>4</v>
      </c>
      <c r="C18" s="6">
        <f>Beginndatum_3</f>
        <v>44986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5</v>
      </c>
      <c r="C19" s="6">
        <f t="shared" ref="C19:C48" si="1">IF(C18&lt;&gt;"",IF(MONTH(Beginndatum_3)=MONTH(C18+1),C18+1,""),"")</f>
        <v>44987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6</v>
      </c>
      <c r="C20" s="6">
        <f t="shared" si="1"/>
        <v>44988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7</v>
      </c>
      <c r="C21" s="6">
        <f t="shared" si="1"/>
        <v>44989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1</v>
      </c>
      <c r="C22" s="6">
        <f t="shared" si="1"/>
        <v>44990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2</v>
      </c>
      <c r="C23" s="6">
        <f t="shared" si="1"/>
        <v>44991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3</v>
      </c>
      <c r="C24" s="6">
        <f t="shared" si="1"/>
        <v>44992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4</v>
      </c>
      <c r="C25" s="6">
        <f t="shared" si="1"/>
        <v>44993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5</v>
      </c>
      <c r="C26" s="6">
        <f t="shared" si="1"/>
        <v>44994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6</v>
      </c>
      <c r="C27" s="6">
        <f t="shared" si="1"/>
        <v>44995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7</v>
      </c>
      <c r="C28" s="6">
        <f t="shared" si="1"/>
        <v>44996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1</v>
      </c>
      <c r="C29" s="6">
        <f t="shared" si="1"/>
        <v>44997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2</v>
      </c>
      <c r="C30" s="6">
        <f t="shared" si="1"/>
        <v>44998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3</v>
      </c>
      <c r="C31" s="6">
        <f t="shared" si="1"/>
        <v>44999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4</v>
      </c>
      <c r="C32" s="6">
        <f t="shared" si="1"/>
        <v>45000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5</v>
      </c>
      <c r="C33" s="6">
        <f t="shared" si="1"/>
        <v>45001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6</v>
      </c>
      <c r="C34" s="6">
        <f t="shared" si="1"/>
        <v>45002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7</v>
      </c>
      <c r="C35" s="6">
        <f t="shared" si="1"/>
        <v>45003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1</v>
      </c>
      <c r="C36" s="6">
        <f t="shared" si="1"/>
        <v>45004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2</v>
      </c>
      <c r="C37" s="6">
        <f t="shared" si="1"/>
        <v>45005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3</v>
      </c>
      <c r="C38" s="6">
        <f t="shared" si="1"/>
        <v>45006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4</v>
      </c>
      <c r="C39" s="6">
        <f t="shared" si="1"/>
        <v>45007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5</v>
      </c>
      <c r="C40" s="6">
        <f t="shared" si="1"/>
        <v>45008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6</v>
      </c>
      <c r="C41" s="6">
        <f t="shared" si="1"/>
        <v>45009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7</v>
      </c>
      <c r="C42" s="6">
        <f t="shared" si="1"/>
        <v>45010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1</v>
      </c>
      <c r="C43" s="6">
        <f t="shared" si="1"/>
        <v>45011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2</v>
      </c>
      <c r="C44" s="6">
        <f t="shared" si="1"/>
        <v>45012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3</v>
      </c>
      <c r="C45" s="6">
        <f t="shared" si="1"/>
        <v>45013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4</v>
      </c>
      <c r="C46" s="6">
        <f t="shared" si="1"/>
        <v>45014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5</v>
      </c>
      <c r="C47" s="6">
        <f t="shared" si="1"/>
        <v>45015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6</v>
      </c>
      <c r="C48" s="6">
        <f t="shared" si="1"/>
        <v>45016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18" customHeight="1" x14ac:dyDescent="0.2">
      <c r="K50" s="73" t="s">
        <v>35</v>
      </c>
      <c r="L50" s="73"/>
      <c r="M50" s="73"/>
      <c r="N50" s="73"/>
    </row>
    <row r="51" spans="2:14" ht="3.75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2:14" ht="5.25" customHeight="1" x14ac:dyDescent="0.2"/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  <row r="56" spans="2:14" ht="12" customHeight="1" x14ac:dyDescent="0.2"/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309" priority="30" stopIfTrue="1">
      <formula>OR(WEEKDAY($C$18)=7,WEEKDAY($C$18)=1)</formula>
    </cfRule>
  </conditionalFormatting>
  <conditionalFormatting sqref="B19:H19">
    <cfRule type="expression" dxfId="308" priority="31" stopIfTrue="1">
      <formula>OR(WEEKDAY($C$19)=7,WEEKDAY($C$19)=1)</formula>
    </cfRule>
  </conditionalFormatting>
  <conditionalFormatting sqref="B20:H20">
    <cfRule type="expression" dxfId="307" priority="29" stopIfTrue="1">
      <formula>OR(WEEKDAY($C$20)=7,WEEKDAY($C$20)=1)</formula>
    </cfRule>
  </conditionalFormatting>
  <conditionalFormatting sqref="B21:H21">
    <cfRule type="expression" dxfId="306" priority="28" stopIfTrue="1">
      <formula>OR(WEEKDAY($C$21)=7,WEEKDAY($C$21)=1)</formula>
    </cfRule>
  </conditionalFormatting>
  <conditionalFormatting sqref="B22:H22">
    <cfRule type="expression" dxfId="305" priority="27" stopIfTrue="1">
      <formula>OR(WEEKDAY($C$22)=7,WEEKDAY($C$22)=1)</formula>
    </cfRule>
  </conditionalFormatting>
  <conditionalFormatting sqref="B23:H23">
    <cfRule type="expression" dxfId="304" priority="26" stopIfTrue="1">
      <formula>OR(WEEKDAY($C$23)=7,WEEKDAY($C$23)=1)</formula>
    </cfRule>
  </conditionalFormatting>
  <conditionalFormatting sqref="B24:H24">
    <cfRule type="expression" dxfId="303" priority="25" stopIfTrue="1">
      <formula>OR(WEEKDAY($C$24)=7,WEEKDAY($C$24)=1)</formula>
    </cfRule>
  </conditionalFormatting>
  <conditionalFormatting sqref="B25:H25">
    <cfRule type="expression" dxfId="302" priority="24" stopIfTrue="1">
      <formula>OR(WEEKDAY($C$25)=7,WEEKDAY($C$25)=1)</formula>
    </cfRule>
  </conditionalFormatting>
  <conditionalFormatting sqref="B26:H26">
    <cfRule type="expression" dxfId="301" priority="23" stopIfTrue="1">
      <formula>OR(WEEKDAY($C$26)=7,WEEKDAY($C$26)=1)</formula>
    </cfRule>
  </conditionalFormatting>
  <conditionalFormatting sqref="B27:H27">
    <cfRule type="expression" dxfId="300" priority="22" stopIfTrue="1">
      <formula>OR(WEEKDAY($C$27)=7,WEEKDAY($C$27)=1)</formula>
    </cfRule>
  </conditionalFormatting>
  <conditionalFormatting sqref="B28:H28">
    <cfRule type="expression" dxfId="299" priority="21" stopIfTrue="1">
      <formula>OR(WEEKDAY($C$28)=7,WEEKDAY($C$28)=1)</formula>
    </cfRule>
  </conditionalFormatting>
  <conditionalFormatting sqref="B29:H29">
    <cfRule type="expression" dxfId="298" priority="20" stopIfTrue="1">
      <formula>OR(WEEKDAY($C$29)=7,WEEKDAY($C$29)=1)</formula>
    </cfRule>
  </conditionalFormatting>
  <conditionalFormatting sqref="B30:H30">
    <cfRule type="expression" dxfId="297" priority="19" stopIfTrue="1">
      <formula>OR(WEEKDAY($C$30)=7,WEEKDAY($C$30)=1)</formula>
    </cfRule>
  </conditionalFormatting>
  <conditionalFormatting sqref="B31:H31">
    <cfRule type="expression" dxfId="296" priority="18" stopIfTrue="1">
      <formula>OR(WEEKDAY($C$31)=7,WEEKDAY($C$31)=1)</formula>
    </cfRule>
  </conditionalFormatting>
  <conditionalFormatting sqref="B32:H32">
    <cfRule type="expression" dxfId="295" priority="17" stopIfTrue="1">
      <formula>OR(WEEKDAY($C$32)=7,WEEKDAY($C$32)=1)</formula>
    </cfRule>
  </conditionalFormatting>
  <conditionalFormatting sqref="B33:H33">
    <cfRule type="expression" dxfId="294" priority="16" stopIfTrue="1">
      <formula>OR(WEEKDAY($C$33)=7,WEEKDAY($C$33)=1)</formula>
    </cfRule>
  </conditionalFormatting>
  <conditionalFormatting sqref="B34:H34">
    <cfRule type="expression" dxfId="293" priority="15" stopIfTrue="1">
      <formula>OR(WEEKDAY($C$34)=7,WEEKDAY($C$34)=1)</formula>
    </cfRule>
  </conditionalFormatting>
  <conditionalFormatting sqref="B35:H35">
    <cfRule type="expression" dxfId="292" priority="14" stopIfTrue="1">
      <formula>OR(WEEKDAY($C$35)=7,WEEKDAY($C$35)=1)</formula>
    </cfRule>
  </conditionalFormatting>
  <conditionalFormatting sqref="B36:H36">
    <cfRule type="expression" dxfId="291" priority="13" stopIfTrue="1">
      <formula>OR(WEEKDAY($C$36)=7,WEEKDAY($C$36)=1)</formula>
    </cfRule>
  </conditionalFormatting>
  <conditionalFormatting sqref="B37:H37">
    <cfRule type="expression" dxfId="290" priority="12" stopIfTrue="1">
      <formula>OR(WEEKDAY($C$37)=7,WEEKDAY($C$37)=1)</formula>
    </cfRule>
  </conditionalFormatting>
  <conditionalFormatting sqref="B38:H38">
    <cfRule type="expression" dxfId="289" priority="11" stopIfTrue="1">
      <formula>OR(WEEKDAY($C$38)=7,WEEKDAY($C$38)=1)</formula>
    </cfRule>
  </conditionalFormatting>
  <conditionalFormatting sqref="B39:H39">
    <cfRule type="expression" dxfId="288" priority="10" stopIfTrue="1">
      <formula>OR(WEEKDAY($C$39)=7,WEEKDAY($C$39)=1)</formula>
    </cfRule>
  </conditionalFormatting>
  <conditionalFormatting sqref="B40:H40">
    <cfRule type="expression" dxfId="287" priority="9" stopIfTrue="1">
      <formula>OR(WEEKDAY($C$40)=7,WEEKDAY($C$40)=1)</formula>
    </cfRule>
  </conditionalFormatting>
  <conditionalFormatting sqref="B41:H41">
    <cfRule type="expression" dxfId="286" priority="8" stopIfTrue="1">
      <formula>OR(WEEKDAY($C$41)=7,WEEKDAY($C$41)=1)</formula>
    </cfRule>
  </conditionalFormatting>
  <conditionalFormatting sqref="B42:H42">
    <cfRule type="expression" dxfId="285" priority="7" stopIfTrue="1">
      <formula>OR(WEEKDAY($C$42)=7,WEEKDAY($C$42)=1)</formula>
    </cfRule>
  </conditionalFormatting>
  <conditionalFormatting sqref="B43:H43">
    <cfRule type="expression" dxfId="284" priority="6" stopIfTrue="1">
      <formula>OR(WEEKDAY($C$43)=7,WEEKDAY($C$43)=1)</formula>
    </cfRule>
  </conditionalFormatting>
  <conditionalFormatting sqref="B44:H44">
    <cfRule type="expression" dxfId="283" priority="5" stopIfTrue="1">
      <formula>OR(WEEKDAY($C$44)=7,WEEKDAY($C$44)=1)</formula>
    </cfRule>
  </conditionalFormatting>
  <conditionalFormatting sqref="B45:H45">
    <cfRule type="expression" dxfId="282" priority="4" stopIfTrue="1">
      <formula>OR(WEEKDAY($C$45)=7,WEEKDAY($C$45)=1)</formula>
    </cfRule>
  </conditionalFormatting>
  <conditionalFormatting sqref="B46:H46">
    <cfRule type="expression" dxfId="281" priority="3" stopIfTrue="1">
      <formula>OR(WEEKDAY($C$46)=7,WEEKDAY($C$46)=1)</formula>
    </cfRule>
  </conditionalFormatting>
  <conditionalFormatting sqref="B47:H47">
    <cfRule type="expression" dxfId="280" priority="2" stopIfTrue="1">
      <formula>OR(WEEKDAY($C$47)=7,WEEKDAY($C$47)=1)</formula>
    </cfRule>
  </conditionalFormatting>
  <conditionalFormatting sqref="B48:H48">
    <cfRule type="expression" dxfId="279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5" fitToHeight="0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8119-BC94-40FE-8C4A-8CE332CE2DF0}">
  <sheetPr>
    <outlinePr showOutlineSymbols="0"/>
    <pageSetUpPr fitToPage="1"/>
  </sheetPr>
  <dimension ref="A1:N57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IF(Stamminfo!C5="","",DATE(Stamminfo!C5,4,DAY(1)))</f>
        <v>45017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IF(März!D13="kein Vortrag","0",März!D13)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IF(März!I14="","0",März!I14)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WEEKDAY(Beginndatum_4)</f>
        <v>7</v>
      </c>
      <c r="C18" s="6">
        <f>Beginndatum_4</f>
        <v>45017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1</v>
      </c>
      <c r="C19" s="6">
        <f t="shared" ref="C19:C48" si="1">IF(C18&lt;&gt;"",IF(MONTH(Beginndatum_4)=MONTH(C18+1),C18+1,""),"")</f>
        <v>45018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2</v>
      </c>
      <c r="C20" s="6">
        <f t="shared" si="1"/>
        <v>45019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3</v>
      </c>
      <c r="C21" s="6">
        <f t="shared" si="1"/>
        <v>45020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4</v>
      </c>
      <c r="C22" s="6">
        <f t="shared" si="1"/>
        <v>45021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5</v>
      </c>
      <c r="C23" s="6">
        <f t="shared" si="1"/>
        <v>45022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6</v>
      </c>
      <c r="C24" s="6">
        <f t="shared" si="1"/>
        <v>45023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7</v>
      </c>
      <c r="C25" s="6">
        <f t="shared" si="1"/>
        <v>45024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1</v>
      </c>
      <c r="C26" s="6">
        <f t="shared" si="1"/>
        <v>45025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2</v>
      </c>
      <c r="C27" s="6">
        <f t="shared" si="1"/>
        <v>45026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3</v>
      </c>
      <c r="C28" s="6">
        <f t="shared" si="1"/>
        <v>45027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4</v>
      </c>
      <c r="C29" s="6">
        <f t="shared" si="1"/>
        <v>45028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5</v>
      </c>
      <c r="C30" s="6">
        <f t="shared" si="1"/>
        <v>45029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6</v>
      </c>
      <c r="C31" s="6">
        <f t="shared" si="1"/>
        <v>45030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7</v>
      </c>
      <c r="C32" s="6">
        <f t="shared" si="1"/>
        <v>45031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1</v>
      </c>
      <c r="C33" s="6">
        <f t="shared" si="1"/>
        <v>45032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2</v>
      </c>
      <c r="C34" s="6">
        <f t="shared" si="1"/>
        <v>45033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3</v>
      </c>
      <c r="C35" s="6">
        <f t="shared" si="1"/>
        <v>45034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4</v>
      </c>
      <c r="C36" s="6">
        <f t="shared" si="1"/>
        <v>45035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5</v>
      </c>
      <c r="C37" s="6">
        <f t="shared" si="1"/>
        <v>45036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6</v>
      </c>
      <c r="C38" s="6">
        <f t="shared" si="1"/>
        <v>45037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7</v>
      </c>
      <c r="C39" s="6">
        <f t="shared" si="1"/>
        <v>45038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1</v>
      </c>
      <c r="C40" s="6">
        <f t="shared" si="1"/>
        <v>45039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2</v>
      </c>
      <c r="C41" s="6">
        <f t="shared" si="1"/>
        <v>45040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3</v>
      </c>
      <c r="C42" s="6">
        <f t="shared" si="1"/>
        <v>45041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4</v>
      </c>
      <c r="C43" s="6">
        <f t="shared" si="1"/>
        <v>45042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5</v>
      </c>
      <c r="C44" s="6">
        <f t="shared" si="1"/>
        <v>45043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6</v>
      </c>
      <c r="C45" s="6">
        <f t="shared" si="1"/>
        <v>45044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7</v>
      </c>
      <c r="C46" s="6">
        <f t="shared" si="1"/>
        <v>45045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1</v>
      </c>
      <c r="C47" s="6">
        <f t="shared" si="1"/>
        <v>45046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  <row r="56" spans="2:14" ht="12.75" customHeight="1" x14ac:dyDescent="0.2"/>
    <row r="57" spans="2:14" hidden="1" x14ac:dyDescent="0.2"/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278" priority="30" stopIfTrue="1">
      <formula>OR(WEEKDAY($C$18)=7,WEEKDAY($C$18)=1)</formula>
    </cfRule>
  </conditionalFormatting>
  <conditionalFormatting sqref="B19:H19">
    <cfRule type="expression" dxfId="277" priority="31" stopIfTrue="1">
      <formula>OR(WEEKDAY($C$19)=7,WEEKDAY($C$19)=1)</formula>
    </cfRule>
  </conditionalFormatting>
  <conditionalFormatting sqref="B20:H20">
    <cfRule type="expression" dxfId="276" priority="29" stopIfTrue="1">
      <formula>OR(WEEKDAY($C$20)=7,WEEKDAY($C$20)=1)</formula>
    </cfRule>
  </conditionalFormatting>
  <conditionalFormatting sqref="B21:H21">
    <cfRule type="expression" dxfId="275" priority="28" stopIfTrue="1">
      <formula>OR(WEEKDAY($C$21)=7,WEEKDAY($C$21)=1)</formula>
    </cfRule>
  </conditionalFormatting>
  <conditionalFormatting sqref="B22:H22">
    <cfRule type="expression" dxfId="274" priority="27" stopIfTrue="1">
      <formula>OR(WEEKDAY($C$22)=7,WEEKDAY($C$22)=1)</formula>
    </cfRule>
  </conditionalFormatting>
  <conditionalFormatting sqref="B23:H23">
    <cfRule type="expression" dxfId="273" priority="26" stopIfTrue="1">
      <formula>OR(WEEKDAY($C$23)=7,WEEKDAY($C$23)=1)</formula>
    </cfRule>
  </conditionalFormatting>
  <conditionalFormatting sqref="B24:H24">
    <cfRule type="expression" dxfId="272" priority="25" stopIfTrue="1">
      <formula>OR(WEEKDAY($C$24)=7,WEEKDAY($C$24)=1)</formula>
    </cfRule>
  </conditionalFormatting>
  <conditionalFormatting sqref="B25:H25">
    <cfRule type="expression" dxfId="271" priority="24" stopIfTrue="1">
      <formula>OR(WEEKDAY($C$25)=7,WEEKDAY($C$25)=1)</formula>
    </cfRule>
  </conditionalFormatting>
  <conditionalFormatting sqref="B26:H26">
    <cfRule type="expression" dxfId="270" priority="23" stopIfTrue="1">
      <formula>OR(WEEKDAY($C$26)=7,WEEKDAY($C$26)=1)</formula>
    </cfRule>
  </conditionalFormatting>
  <conditionalFormatting sqref="B27:H27">
    <cfRule type="expression" dxfId="269" priority="22" stopIfTrue="1">
      <formula>OR(WEEKDAY($C$27)=7,WEEKDAY($C$27)=1)</formula>
    </cfRule>
  </conditionalFormatting>
  <conditionalFormatting sqref="B28:H28">
    <cfRule type="expression" dxfId="268" priority="21" stopIfTrue="1">
      <formula>OR(WEEKDAY($C$28)=7,WEEKDAY($C$28)=1)</formula>
    </cfRule>
  </conditionalFormatting>
  <conditionalFormatting sqref="B29:H29">
    <cfRule type="expression" dxfId="267" priority="20" stopIfTrue="1">
      <formula>OR(WEEKDAY($C$29)=7,WEEKDAY($C$29)=1)</formula>
    </cfRule>
  </conditionalFormatting>
  <conditionalFormatting sqref="B30:H30">
    <cfRule type="expression" dxfId="266" priority="19" stopIfTrue="1">
      <formula>OR(WEEKDAY($C$30)=7,WEEKDAY($C$30)=1)</formula>
    </cfRule>
  </conditionalFormatting>
  <conditionalFormatting sqref="B31:H31">
    <cfRule type="expression" dxfId="265" priority="18" stopIfTrue="1">
      <formula>OR(WEEKDAY($C$31)=7,WEEKDAY($C$31)=1)</formula>
    </cfRule>
  </conditionalFormatting>
  <conditionalFormatting sqref="B32:H32">
    <cfRule type="expression" dxfId="264" priority="17" stopIfTrue="1">
      <formula>OR(WEEKDAY($C$32)=7,WEEKDAY($C$32)=1)</formula>
    </cfRule>
  </conditionalFormatting>
  <conditionalFormatting sqref="B33:H33">
    <cfRule type="expression" dxfId="263" priority="16" stopIfTrue="1">
      <formula>OR(WEEKDAY($C$33)=7,WEEKDAY($C$33)=1)</formula>
    </cfRule>
  </conditionalFormatting>
  <conditionalFormatting sqref="B34:H34">
    <cfRule type="expression" dxfId="262" priority="15" stopIfTrue="1">
      <formula>OR(WEEKDAY($C$34)=7,WEEKDAY($C$34)=1)</formula>
    </cfRule>
  </conditionalFormatting>
  <conditionalFormatting sqref="B35:H35">
    <cfRule type="expression" dxfId="261" priority="14" stopIfTrue="1">
      <formula>OR(WEEKDAY($C$35)=7,WEEKDAY($C$35)=1)</formula>
    </cfRule>
  </conditionalFormatting>
  <conditionalFormatting sqref="B36:H36">
    <cfRule type="expression" dxfId="260" priority="13" stopIfTrue="1">
      <formula>OR(WEEKDAY($C$36)=7,WEEKDAY($C$36)=1)</formula>
    </cfRule>
  </conditionalFormatting>
  <conditionalFormatting sqref="B37:H37">
    <cfRule type="expression" dxfId="259" priority="12" stopIfTrue="1">
      <formula>OR(WEEKDAY($C$37)=7,WEEKDAY($C$37)=1)</formula>
    </cfRule>
  </conditionalFormatting>
  <conditionalFormatting sqref="B38:H38">
    <cfRule type="expression" dxfId="258" priority="11" stopIfTrue="1">
      <formula>OR(WEEKDAY($C$38)=7,WEEKDAY($C$38)=1)</formula>
    </cfRule>
  </conditionalFormatting>
  <conditionalFormatting sqref="B39:H39">
    <cfRule type="expression" dxfId="257" priority="10" stopIfTrue="1">
      <formula>OR(WEEKDAY($C$39)=7,WEEKDAY($C$39)=1)</formula>
    </cfRule>
  </conditionalFormatting>
  <conditionalFormatting sqref="B40:H40">
    <cfRule type="expression" dxfId="256" priority="9" stopIfTrue="1">
      <formula>OR(WEEKDAY($C$40)=7,WEEKDAY($C$40)=1)</formula>
    </cfRule>
  </conditionalFormatting>
  <conditionalFormatting sqref="B41:H41">
    <cfRule type="expression" dxfId="255" priority="8" stopIfTrue="1">
      <formula>OR(WEEKDAY($C$41)=7,WEEKDAY($C$41)=1)</formula>
    </cfRule>
  </conditionalFormatting>
  <conditionalFormatting sqref="B42:H42">
    <cfRule type="expression" dxfId="254" priority="7" stopIfTrue="1">
      <formula>OR(WEEKDAY($C$42)=7,WEEKDAY($C$42)=1)</formula>
    </cfRule>
  </conditionalFormatting>
  <conditionalFormatting sqref="B43:H43">
    <cfRule type="expression" dxfId="253" priority="6" stopIfTrue="1">
      <formula>OR(WEEKDAY($C$43)=7,WEEKDAY($C$43)=1)</formula>
    </cfRule>
  </conditionalFormatting>
  <conditionalFormatting sqref="B44:H44">
    <cfRule type="expression" dxfId="252" priority="5" stopIfTrue="1">
      <formula>OR(WEEKDAY($C$44)=7,WEEKDAY($C$44)=1)</formula>
    </cfRule>
  </conditionalFormatting>
  <conditionalFormatting sqref="B45:H45">
    <cfRule type="expression" dxfId="251" priority="4" stopIfTrue="1">
      <formula>OR(WEEKDAY($C$45)=7,WEEKDAY($C$45)=1)</formula>
    </cfRule>
  </conditionalFormatting>
  <conditionalFormatting sqref="B46:H46">
    <cfRule type="expression" dxfId="250" priority="3" stopIfTrue="1">
      <formula>OR(WEEKDAY($C$46)=7,WEEKDAY($C$46)=1)</formula>
    </cfRule>
  </conditionalFormatting>
  <conditionalFormatting sqref="B47:H47">
    <cfRule type="expression" dxfId="249" priority="2" stopIfTrue="1">
      <formula>OR(WEEKDAY($C$47)=7,WEEKDAY($C$47)=1)</formula>
    </cfRule>
  </conditionalFormatting>
  <conditionalFormatting sqref="B48:H48">
    <cfRule type="expression" dxfId="248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90D25-3E78-444D-84F0-348575F51C68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IF(Stamminfo!C5="","",DATE(Stamminfo!C5,5,DAY(1)))</f>
        <v>45047</v>
      </c>
      <c r="G6" s="67"/>
      <c r="H6" s="67"/>
      <c r="I6" s="67"/>
      <c r="J6" s="67"/>
      <c r="K6" s="67"/>
      <c r="L6" s="67"/>
      <c r="M6" s="67"/>
      <c r="N6" s="68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IF(April!D13="kein Vortrag","0",April!D13)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IF(April!I14="","0",April!I14)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WEEKDAY(Beginndatum_5)</f>
        <v>2</v>
      </c>
      <c r="C18" s="6">
        <f>Beginndatum_5</f>
        <v>45047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3</v>
      </c>
      <c r="C19" s="6">
        <f t="shared" ref="C19:C48" si="1">IF(C18&lt;&gt;"",IF(MONTH(Beginndatum_5)=MONTH(C18+1),C18+1,""),"")</f>
        <v>45048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4</v>
      </c>
      <c r="C20" s="6">
        <f t="shared" si="1"/>
        <v>45049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5</v>
      </c>
      <c r="C21" s="6">
        <f t="shared" si="1"/>
        <v>45050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6</v>
      </c>
      <c r="C22" s="6">
        <f t="shared" si="1"/>
        <v>45051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7</v>
      </c>
      <c r="C23" s="6">
        <f t="shared" si="1"/>
        <v>45052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1</v>
      </c>
      <c r="C24" s="6">
        <f t="shared" si="1"/>
        <v>45053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2</v>
      </c>
      <c r="C25" s="6">
        <f t="shared" si="1"/>
        <v>45054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3</v>
      </c>
      <c r="C26" s="6">
        <f t="shared" si="1"/>
        <v>45055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4</v>
      </c>
      <c r="C27" s="6">
        <f t="shared" si="1"/>
        <v>45056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5</v>
      </c>
      <c r="C28" s="6">
        <f t="shared" si="1"/>
        <v>45057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6</v>
      </c>
      <c r="C29" s="6">
        <f t="shared" si="1"/>
        <v>45058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7</v>
      </c>
      <c r="C30" s="6">
        <f t="shared" si="1"/>
        <v>45059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1</v>
      </c>
      <c r="C31" s="6">
        <f t="shared" si="1"/>
        <v>45060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2</v>
      </c>
      <c r="C32" s="6">
        <f t="shared" si="1"/>
        <v>45061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3</v>
      </c>
      <c r="C33" s="6">
        <f t="shared" si="1"/>
        <v>45062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4</v>
      </c>
      <c r="C34" s="6">
        <f t="shared" si="1"/>
        <v>45063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5</v>
      </c>
      <c r="C35" s="6">
        <f t="shared" si="1"/>
        <v>45064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6</v>
      </c>
      <c r="C36" s="6">
        <f t="shared" si="1"/>
        <v>45065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7</v>
      </c>
      <c r="C37" s="6">
        <f t="shared" si="1"/>
        <v>45066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1</v>
      </c>
      <c r="C38" s="6">
        <f t="shared" si="1"/>
        <v>45067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2</v>
      </c>
      <c r="C39" s="6">
        <f t="shared" si="1"/>
        <v>45068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3</v>
      </c>
      <c r="C40" s="6">
        <f t="shared" si="1"/>
        <v>45069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4</v>
      </c>
      <c r="C41" s="6">
        <f t="shared" si="1"/>
        <v>45070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5</v>
      </c>
      <c r="C42" s="6">
        <f t="shared" si="1"/>
        <v>45071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6</v>
      </c>
      <c r="C43" s="6">
        <f t="shared" si="1"/>
        <v>45072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7</v>
      </c>
      <c r="C44" s="6">
        <f t="shared" si="1"/>
        <v>45073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1</v>
      </c>
      <c r="C45" s="6">
        <f t="shared" si="1"/>
        <v>45074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2</v>
      </c>
      <c r="C46" s="6">
        <f t="shared" si="1"/>
        <v>45075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3</v>
      </c>
      <c r="C47" s="6">
        <f t="shared" si="1"/>
        <v>45076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4</v>
      </c>
      <c r="C48" s="6">
        <f t="shared" si="1"/>
        <v>45077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247" priority="30" stopIfTrue="1">
      <formula>OR(WEEKDAY($C$18)=7,WEEKDAY($C$18)=1)</formula>
    </cfRule>
  </conditionalFormatting>
  <conditionalFormatting sqref="B19:H19">
    <cfRule type="expression" dxfId="246" priority="31" stopIfTrue="1">
      <formula>OR(WEEKDAY($C$19)=7,WEEKDAY($C$19)=1)</formula>
    </cfRule>
  </conditionalFormatting>
  <conditionalFormatting sqref="B20:H20">
    <cfRule type="expression" dxfId="245" priority="29" stopIfTrue="1">
      <formula>OR(WEEKDAY($C$20)=7,WEEKDAY($C$20)=1)</formula>
    </cfRule>
  </conditionalFormatting>
  <conditionalFormatting sqref="B21:H21">
    <cfRule type="expression" dxfId="244" priority="28" stopIfTrue="1">
      <formula>OR(WEEKDAY($C$21)=7,WEEKDAY($C$21)=1)</formula>
    </cfRule>
  </conditionalFormatting>
  <conditionalFormatting sqref="B22:H22">
    <cfRule type="expression" dxfId="243" priority="27" stopIfTrue="1">
      <formula>OR(WEEKDAY($C$22)=7,WEEKDAY($C$22)=1)</formula>
    </cfRule>
  </conditionalFormatting>
  <conditionalFormatting sqref="B23:H23">
    <cfRule type="expression" dxfId="242" priority="26" stopIfTrue="1">
      <formula>OR(WEEKDAY($C$23)=7,WEEKDAY($C$23)=1)</formula>
    </cfRule>
  </conditionalFormatting>
  <conditionalFormatting sqref="B24:H24">
    <cfRule type="expression" dxfId="241" priority="25" stopIfTrue="1">
      <formula>OR(WEEKDAY($C$24)=7,WEEKDAY($C$24)=1)</formula>
    </cfRule>
  </conditionalFormatting>
  <conditionalFormatting sqref="B25:H25">
    <cfRule type="expression" dxfId="240" priority="24" stopIfTrue="1">
      <formula>OR(WEEKDAY($C$25)=7,WEEKDAY($C$25)=1)</formula>
    </cfRule>
  </conditionalFormatting>
  <conditionalFormatting sqref="B26:H26">
    <cfRule type="expression" dxfId="239" priority="23" stopIfTrue="1">
      <formula>OR(WEEKDAY($C$26)=7,WEEKDAY($C$26)=1)</formula>
    </cfRule>
  </conditionalFormatting>
  <conditionalFormatting sqref="B27:H27">
    <cfRule type="expression" dxfId="238" priority="22" stopIfTrue="1">
      <formula>OR(WEEKDAY($C$27)=7,WEEKDAY($C$27)=1)</formula>
    </cfRule>
  </conditionalFormatting>
  <conditionalFormatting sqref="B28:H28">
    <cfRule type="expression" dxfId="237" priority="21" stopIfTrue="1">
      <formula>OR(WEEKDAY($C$28)=7,WEEKDAY($C$28)=1)</formula>
    </cfRule>
  </conditionalFormatting>
  <conditionalFormatting sqref="B29:H29">
    <cfRule type="expression" dxfId="236" priority="20" stopIfTrue="1">
      <formula>OR(WEEKDAY($C$29)=7,WEEKDAY($C$29)=1)</formula>
    </cfRule>
  </conditionalFormatting>
  <conditionalFormatting sqref="B30:H30">
    <cfRule type="expression" dxfId="235" priority="19" stopIfTrue="1">
      <formula>OR(WEEKDAY($C$30)=7,WEEKDAY($C$30)=1)</formula>
    </cfRule>
  </conditionalFormatting>
  <conditionalFormatting sqref="B31:H31">
    <cfRule type="expression" dxfId="234" priority="18" stopIfTrue="1">
      <formula>OR(WEEKDAY($C$31)=7,WEEKDAY($C$31)=1)</formula>
    </cfRule>
  </conditionalFormatting>
  <conditionalFormatting sqref="B32:H32">
    <cfRule type="expression" dxfId="233" priority="17" stopIfTrue="1">
      <formula>OR(WEEKDAY($C$32)=7,WEEKDAY($C$32)=1)</formula>
    </cfRule>
  </conditionalFormatting>
  <conditionalFormatting sqref="B33:H33">
    <cfRule type="expression" dxfId="232" priority="16" stopIfTrue="1">
      <formula>OR(WEEKDAY($C$33)=7,WEEKDAY($C$33)=1)</formula>
    </cfRule>
  </conditionalFormatting>
  <conditionalFormatting sqref="B34:H34">
    <cfRule type="expression" dxfId="231" priority="15" stopIfTrue="1">
      <formula>OR(WEEKDAY($C$34)=7,WEEKDAY($C$34)=1)</formula>
    </cfRule>
  </conditionalFormatting>
  <conditionalFormatting sqref="B35:H35">
    <cfRule type="expression" dxfId="230" priority="14" stopIfTrue="1">
      <formula>OR(WEEKDAY($C$35)=7,WEEKDAY($C$35)=1)</formula>
    </cfRule>
  </conditionalFormatting>
  <conditionalFormatting sqref="B36:H36">
    <cfRule type="expression" dxfId="229" priority="13" stopIfTrue="1">
      <formula>OR(WEEKDAY($C$36)=7,WEEKDAY($C$36)=1)</formula>
    </cfRule>
  </conditionalFormatting>
  <conditionalFormatting sqref="B37:H37">
    <cfRule type="expression" dxfId="228" priority="12" stopIfTrue="1">
      <formula>OR(WEEKDAY($C$37)=7,WEEKDAY($C$37)=1)</formula>
    </cfRule>
  </conditionalFormatting>
  <conditionalFormatting sqref="B38:H38">
    <cfRule type="expression" dxfId="227" priority="11" stopIfTrue="1">
      <formula>OR(WEEKDAY($C$38)=7,WEEKDAY($C$38)=1)</formula>
    </cfRule>
  </conditionalFormatting>
  <conditionalFormatting sqref="B39:H39">
    <cfRule type="expression" dxfId="226" priority="10" stopIfTrue="1">
      <formula>OR(WEEKDAY($C$39)=7,WEEKDAY($C$39)=1)</formula>
    </cfRule>
  </conditionalFormatting>
  <conditionalFormatting sqref="B40:H40">
    <cfRule type="expression" dxfId="225" priority="9" stopIfTrue="1">
      <formula>OR(WEEKDAY($C$40)=7,WEEKDAY($C$40)=1)</formula>
    </cfRule>
  </conditionalFormatting>
  <conditionalFormatting sqref="B41:H41">
    <cfRule type="expression" dxfId="224" priority="8" stopIfTrue="1">
      <formula>OR(WEEKDAY($C$41)=7,WEEKDAY($C$41)=1)</formula>
    </cfRule>
  </conditionalFormatting>
  <conditionalFormatting sqref="B42:H42">
    <cfRule type="expression" dxfId="223" priority="7" stopIfTrue="1">
      <formula>OR(WEEKDAY($C$42)=7,WEEKDAY($C$42)=1)</formula>
    </cfRule>
  </conditionalFormatting>
  <conditionalFormatting sqref="B43:H43">
    <cfRule type="expression" dxfId="222" priority="6" stopIfTrue="1">
      <formula>OR(WEEKDAY($C$43)=7,WEEKDAY($C$43)=1)</formula>
    </cfRule>
  </conditionalFormatting>
  <conditionalFormatting sqref="B44:H44">
    <cfRule type="expression" dxfId="221" priority="5" stopIfTrue="1">
      <formula>OR(WEEKDAY($C$44)=7,WEEKDAY($C$44)=1)</formula>
    </cfRule>
  </conditionalFormatting>
  <conditionalFormatting sqref="B45:H45">
    <cfRule type="expression" dxfId="220" priority="4" stopIfTrue="1">
      <formula>OR(WEEKDAY($C$45)=7,WEEKDAY($C$45)=1)</formula>
    </cfRule>
  </conditionalFormatting>
  <conditionalFormatting sqref="B46:H46">
    <cfRule type="expression" dxfId="219" priority="3" stopIfTrue="1">
      <formula>OR(WEEKDAY($C$46)=7,WEEKDAY($C$46)=1)</formula>
    </cfRule>
  </conditionalFormatting>
  <conditionalFormatting sqref="B47:H47">
    <cfRule type="expression" dxfId="218" priority="2" stopIfTrue="1">
      <formula>OR(WEEKDAY($C$47)=7,WEEKDAY($C$47)=1)</formula>
    </cfRule>
  </conditionalFormatting>
  <conditionalFormatting sqref="B48:H48">
    <cfRule type="expression" dxfId="217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09A6-93DD-43DE-8E20-6A8286BCDEC0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IF(Stamminfo!C5="","",DATE(Stamminfo!C5,6,DAY(1)))</f>
        <v>45078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IF(Mai!D13="kein Vortrag","0",Mai!D13)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IF(Mai!I14="","0",Mai!I14)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5" spans="2:14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1"/>
      <c r="N15" s="21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WEEKDAY(Beginndatum_6)</f>
        <v>5</v>
      </c>
      <c r="C18" s="6">
        <f>Beginndatum_6</f>
        <v>45078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6</v>
      </c>
      <c r="C19" s="6">
        <f t="shared" ref="C19:C48" si="1">IF(C18&lt;&gt;"",IF(MONTH(Beginndatum_6)=MONTH(C18+1),C18+1,""),"")</f>
        <v>45079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7</v>
      </c>
      <c r="C20" s="6">
        <f t="shared" si="1"/>
        <v>45080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1</v>
      </c>
      <c r="C21" s="6">
        <f t="shared" si="1"/>
        <v>45081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2</v>
      </c>
      <c r="C22" s="6">
        <f t="shared" si="1"/>
        <v>45082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3</v>
      </c>
      <c r="C23" s="6">
        <f t="shared" si="1"/>
        <v>45083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4</v>
      </c>
      <c r="C24" s="6">
        <f t="shared" si="1"/>
        <v>45084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5</v>
      </c>
      <c r="C25" s="6">
        <f t="shared" si="1"/>
        <v>45085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6</v>
      </c>
      <c r="C26" s="6">
        <f t="shared" si="1"/>
        <v>45086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7</v>
      </c>
      <c r="C27" s="6">
        <f t="shared" si="1"/>
        <v>45087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1</v>
      </c>
      <c r="C28" s="6">
        <f t="shared" si="1"/>
        <v>45088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2</v>
      </c>
      <c r="C29" s="6">
        <f t="shared" si="1"/>
        <v>45089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3</v>
      </c>
      <c r="C30" s="6">
        <f t="shared" si="1"/>
        <v>45090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4</v>
      </c>
      <c r="C31" s="6">
        <f t="shared" si="1"/>
        <v>45091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5</v>
      </c>
      <c r="C32" s="6">
        <f t="shared" si="1"/>
        <v>45092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6</v>
      </c>
      <c r="C33" s="6">
        <f t="shared" si="1"/>
        <v>45093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7</v>
      </c>
      <c r="C34" s="6">
        <f t="shared" si="1"/>
        <v>45094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1</v>
      </c>
      <c r="C35" s="6">
        <f t="shared" si="1"/>
        <v>45095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2</v>
      </c>
      <c r="C36" s="6">
        <f t="shared" si="1"/>
        <v>45096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3</v>
      </c>
      <c r="C37" s="6">
        <f t="shared" si="1"/>
        <v>45097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4</v>
      </c>
      <c r="C38" s="6">
        <f t="shared" si="1"/>
        <v>45098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5</v>
      </c>
      <c r="C39" s="6">
        <f t="shared" si="1"/>
        <v>45099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6</v>
      </c>
      <c r="C40" s="6">
        <f t="shared" si="1"/>
        <v>45100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7</v>
      </c>
      <c r="C41" s="6">
        <f t="shared" si="1"/>
        <v>45101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1</v>
      </c>
      <c r="C42" s="6">
        <f t="shared" si="1"/>
        <v>45102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2</v>
      </c>
      <c r="C43" s="6">
        <f t="shared" si="1"/>
        <v>45103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3</v>
      </c>
      <c r="C44" s="6">
        <f t="shared" si="1"/>
        <v>45104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4</v>
      </c>
      <c r="C45" s="6">
        <f t="shared" si="1"/>
        <v>45105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5</v>
      </c>
      <c r="C46" s="6">
        <f t="shared" si="1"/>
        <v>45106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6</v>
      </c>
      <c r="C47" s="6">
        <f t="shared" si="1"/>
        <v>45107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5" t="s">
        <v>37</v>
      </c>
      <c r="I55" s="18"/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216" priority="30" stopIfTrue="1">
      <formula>OR(WEEKDAY($C$18)=7,WEEKDAY($C$18)=1)</formula>
    </cfRule>
  </conditionalFormatting>
  <conditionalFormatting sqref="B19:H19">
    <cfRule type="expression" dxfId="215" priority="31" stopIfTrue="1">
      <formula>OR(WEEKDAY($C$19)=7,WEEKDAY($C$19)=1)</formula>
    </cfRule>
  </conditionalFormatting>
  <conditionalFormatting sqref="B20:H20">
    <cfRule type="expression" dxfId="214" priority="29" stopIfTrue="1">
      <formula>OR(WEEKDAY($C$20)=7,WEEKDAY($C$20)=1)</formula>
    </cfRule>
  </conditionalFormatting>
  <conditionalFormatting sqref="B21:H21">
    <cfRule type="expression" dxfId="213" priority="28" stopIfTrue="1">
      <formula>OR(WEEKDAY($C$21)=7,WEEKDAY($C$21)=1)</formula>
    </cfRule>
  </conditionalFormatting>
  <conditionalFormatting sqref="B22:H22">
    <cfRule type="expression" dxfId="212" priority="27" stopIfTrue="1">
      <formula>OR(WEEKDAY($C$22)=7,WEEKDAY($C$22)=1)</formula>
    </cfRule>
  </conditionalFormatting>
  <conditionalFormatting sqref="B23:H23">
    <cfRule type="expression" dxfId="211" priority="26" stopIfTrue="1">
      <formula>OR(WEEKDAY($C$23)=7,WEEKDAY($C$23)=1)</formula>
    </cfRule>
  </conditionalFormatting>
  <conditionalFormatting sqref="B24:H24">
    <cfRule type="expression" dxfId="210" priority="25" stopIfTrue="1">
      <formula>OR(WEEKDAY($C$24)=7,WEEKDAY($C$24)=1)</formula>
    </cfRule>
  </conditionalFormatting>
  <conditionalFormatting sqref="B25:H25">
    <cfRule type="expression" dxfId="209" priority="24" stopIfTrue="1">
      <formula>OR(WEEKDAY($C$25)=7,WEEKDAY($C$25)=1)</formula>
    </cfRule>
  </conditionalFormatting>
  <conditionalFormatting sqref="B26:H26">
    <cfRule type="expression" dxfId="208" priority="23" stopIfTrue="1">
      <formula>OR(WEEKDAY($C$26)=7,WEEKDAY($C$26)=1)</formula>
    </cfRule>
  </conditionalFormatting>
  <conditionalFormatting sqref="B27:H27">
    <cfRule type="expression" dxfId="207" priority="22" stopIfTrue="1">
      <formula>OR(WEEKDAY($C$27)=7,WEEKDAY($C$27)=1)</formula>
    </cfRule>
  </conditionalFormatting>
  <conditionalFormatting sqref="B28:H28">
    <cfRule type="expression" dxfId="206" priority="21" stopIfTrue="1">
      <formula>OR(WEEKDAY($C$28)=7,WEEKDAY($C$28)=1)</formula>
    </cfRule>
  </conditionalFormatting>
  <conditionalFormatting sqref="B29:H29">
    <cfRule type="expression" dxfId="205" priority="20" stopIfTrue="1">
      <formula>OR(WEEKDAY($C$29)=7,WEEKDAY($C$29)=1)</formula>
    </cfRule>
  </conditionalFormatting>
  <conditionalFormatting sqref="B30:H30">
    <cfRule type="expression" dxfId="204" priority="19" stopIfTrue="1">
      <formula>OR(WEEKDAY($C$30)=7,WEEKDAY($C$30)=1)</formula>
    </cfRule>
  </conditionalFormatting>
  <conditionalFormatting sqref="B31:H31">
    <cfRule type="expression" dxfId="203" priority="18" stopIfTrue="1">
      <formula>OR(WEEKDAY($C$31)=7,WEEKDAY($C$31)=1)</formula>
    </cfRule>
  </conditionalFormatting>
  <conditionalFormatting sqref="B32:H32">
    <cfRule type="expression" dxfId="202" priority="17" stopIfTrue="1">
      <formula>OR(WEEKDAY($C$32)=7,WEEKDAY($C$32)=1)</formula>
    </cfRule>
  </conditionalFormatting>
  <conditionalFormatting sqref="B33:H33">
    <cfRule type="expression" dxfId="201" priority="16" stopIfTrue="1">
      <formula>OR(WEEKDAY($C$33)=7,WEEKDAY($C$33)=1)</formula>
    </cfRule>
  </conditionalFormatting>
  <conditionalFormatting sqref="B34:H34">
    <cfRule type="expression" dxfId="200" priority="15" stopIfTrue="1">
      <formula>OR(WEEKDAY($C$34)=7,WEEKDAY($C$34)=1)</formula>
    </cfRule>
  </conditionalFormatting>
  <conditionalFormatting sqref="B35:H35">
    <cfRule type="expression" dxfId="199" priority="14" stopIfTrue="1">
      <formula>OR(WEEKDAY($C$35)=7,WEEKDAY($C$35)=1)</formula>
    </cfRule>
  </conditionalFormatting>
  <conditionalFormatting sqref="B36:H36">
    <cfRule type="expression" dxfId="198" priority="13" stopIfTrue="1">
      <formula>OR(WEEKDAY($C$36)=7,WEEKDAY($C$36)=1)</formula>
    </cfRule>
  </conditionalFormatting>
  <conditionalFormatting sqref="B37:H37">
    <cfRule type="expression" dxfId="197" priority="12" stopIfTrue="1">
      <formula>OR(WEEKDAY($C$37)=7,WEEKDAY($C$37)=1)</formula>
    </cfRule>
  </conditionalFormatting>
  <conditionalFormatting sqref="B38:H38">
    <cfRule type="expression" dxfId="196" priority="11" stopIfTrue="1">
      <formula>OR(WEEKDAY($C$38)=7,WEEKDAY($C$38)=1)</formula>
    </cfRule>
  </conditionalFormatting>
  <conditionalFormatting sqref="B39:H39">
    <cfRule type="expression" dxfId="195" priority="10" stopIfTrue="1">
      <formula>OR(WEEKDAY($C$39)=7,WEEKDAY($C$39)=1)</formula>
    </cfRule>
  </conditionalFormatting>
  <conditionalFormatting sqref="B40:H40">
    <cfRule type="expression" dxfId="194" priority="9" stopIfTrue="1">
      <formula>OR(WEEKDAY($C$40)=7,WEEKDAY($C$40)=1)</formula>
    </cfRule>
  </conditionalFormatting>
  <conditionalFormatting sqref="B41:H41">
    <cfRule type="expression" dxfId="193" priority="8" stopIfTrue="1">
      <formula>OR(WEEKDAY($C$41)=7,WEEKDAY($C$41)=1)</formula>
    </cfRule>
  </conditionalFormatting>
  <conditionalFormatting sqref="B42:H42">
    <cfRule type="expression" dxfId="192" priority="7" stopIfTrue="1">
      <formula>OR(WEEKDAY($C$42)=7,WEEKDAY($C$42)=1)</formula>
    </cfRule>
  </conditionalFormatting>
  <conditionalFormatting sqref="B43:H43">
    <cfRule type="expression" dxfId="191" priority="6" stopIfTrue="1">
      <formula>OR(WEEKDAY($C$43)=7,WEEKDAY($C$43)=1)</formula>
    </cfRule>
  </conditionalFormatting>
  <conditionalFormatting sqref="B44:H44">
    <cfRule type="expression" dxfId="190" priority="5" stopIfTrue="1">
      <formula>OR(WEEKDAY($C$44)=7,WEEKDAY($C$44)=1)</formula>
    </cfRule>
  </conditionalFormatting>
  <conditionalFormatting sqref="B45:H45">
    <cfRule type="expression" dxfId="189" priority="4" stopIfTrue="1">
      <formula>OR(WEEKDAY($C$45)=7,WEEKDAY($C$45)=1)</formula>
    </cfRule>
  </conditionalFormatting>
  <conditionalFormatting sqref="B46:H46">
    <cfRule type="expression" dxfId="188" priority="3" stopIfTrue="1">
      <formula>OR(WEEKDAY($C$46)=7,WEEKDAY($C$46)=1)</formula>
    </cfRule>
  </conditionalFormatting>
  <conditionalFormatting sqref="B47:H47">
    <cfRule type="expression" dxfId="187" priority="2" stopIfTrue="1">
      <formula>OR(WEEKDAY($C$47)=7,WEEKDAY($C$47)=1)</formula>
    </cfRule>
  </conditionalFormatting>
  <conditionalFormatting sqref="B48:H48">
    <cfRule type="expression" dxfId="186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Width="0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10BA-0378-40B5-AD5C-BB0C545D8566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IF(Stamminfo!C5="","",DATE(Stamminfo!C5,7,DAY(1)))</f>
        <v>45108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IF(Juni!D13="kein Vortrag","0",Juni!D13)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IF(Juni!I14="","0",Juni!I14)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WEEKDAY(Beginndatum_7)</f>
        <v>7</v>
      </c>
      <c r="C18" s="6">
        <f>Beginndatum_7</f>
        <v>45108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1</v>
      </c>
      <c r="C19" s="6">
        <f t="shared" ref="C19:C48" si="1">IF(C18&lt;&gt;"",IF(MONTH(Beginndatum_7)=MONTH(C18+1),C18+1,""),"")</f>
        <v>45109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2</v>
      </c>
      <c r="C20" s="6">
        <f t="shared" si="1"/>
        <v>45110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3</v>
      </c>
      <c r="C21" s="6">
        <f t="shared" si="1"/>
        <v>45111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4</v>
      </c>
      <c r="C22" s="6">
        <f t="shared" si="1"/>
        <v>45112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5</v>
      </c>
      <c r="C23" s="6">
        <f t="shared" si="1"/>
        <v>45113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6</v>
      </c>
      <c r="C24" s="6">
        <f t="shared" si="1"/>
        <v>45114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7</v>
      </c>
      <c r="C25" s="6">
        <f t="shared" si="1"/>
        <v>45115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1</v>
      </c>
      <c r="C26" s="6">
        <f t="shared" si="1"/>
        <v>45116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2</v>
      </c>
      <c r="C27" s="6">
        <f t="shared" si="1"/>
        <v>45117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3</v>
      </c>
      <c r="C28" s="6">
        <f t="shared" si="1"/>
        <v>45118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4</v>
      </c>
      <c r="C29" s="6">
        <f t="shared" si="1"/>
        <v>45119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5</v>
      </c>
      <c r="C30" s="6">
        <f t="shared" si="1"/>
        <v>45120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6</v>
      </c>
      <c r="C31" s="6">
        <f t="shared" si="1"/>
        <v>45121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7</v>
      </c>
      <c r="C32" s="6">
        <f t="shared" si="1"/>
        <v>45122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1</v>
      </c>
      <c r="C33" s="6">
        <f t="shared" si="1"/>
        <v>45123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2</v>
      </c>
      <c r="C34" s="6">
        <f t="shared" si="1"/>
        <v>45124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3</v>
      </c>
      <c r="C35" s="6">
        <f t="shared" si="1"/>
        <v>45125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4</v>
      </c>
      <c r="C36" s="6">
        <f t="shared" si="1"/>
        <v>45126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5</v>
      </c>
      <c r="C37" s="6">
        <f t="shared" si="1"/>
        <v>45127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6</v>
      </c>
      <c r="C38" s="6">
        <f t="shared" si="1"/>
        <v>45128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7</v>
      </c>
      <c r="C39" s="6">
        <f t="shared" si="1"/>
        <v>45129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1</v>
      </c>
      <c r="C40" s="6">
        <f t="shared" si="1"/>
        <v>45130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2</v>
      </c>
      <c r="C41" s="6">
        <f t="shared" si="1"/>
        <v>45131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3</v>
      </c>
      <c r="C42" s="6">
        <f t="shared" si="1"/>
        <v>45132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4</v>
      </c>
      <c r="C43" s="6">
        <f t="shared" si="1"/>
        <v>45133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5</v>
      </c>
      <c r="C44" s="6">
        <f t="shared" si="1"/>
        <v>45134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6</v>
      </c>
      <c r="C45" s="6">
        <f t="shared" si="1"/>
        <v>45135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7</v>
      </c>
      <c r="C46" s="6">
        <f t="shared" si="1"/>
        <v>45136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1</v>
      </c>
      <c r="C47" s="6">
        <f t="shared" si="1"/>
        <v>45137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2</v>
      </c>
      <c r="C48" s="6">
        <f t="shared" si="1"/>
        <v>45138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185" priority="30" stopIfTrue="1">
      <formula>OR(WEEKDAY($C$18)=7,WEEKDAY($C$18)=1)</formula>
    </cfRule>
  </conditionalFormatting>
  <conditionalFormatting sqref="B19:H19">
    <cfRule type="expression" dxfId="184" priority="31" stopIfTrue="1">
      <formula>OR(WEEKDAY($C$19)=7,WEEKDAY($C$19)=1)</formula>
    </cfRule>
  </conditionalFormatting>
  <conditionalFormatting sqref="B20:H20">
    <cfRule type="expression" dxfId="183" priority="29" stopIfTrue="1">
      <formula>OR(WEEKDAY($C$20)=7,WEEKDAY($C$20)=1)</formula>
    </cfRule>
  </conditionalFormatting>
  <conditionalFormatting sqref="B21:H21">
    <cfRule type="expression" dxfId="182" priority="28" stopIfTrue="1">
      <formula>OR(WEEKDAY($C$21)=7,WEEKDAY($C$21)=1)</formula>
    </cfRule>
  </conditionalFormatting>
  <conditionalFormatting sqref="B22:H22">
    <cfRule type="expression" dxfId="181" priority="27" stopIfTrue="1">
      <formula>OR(WEEKDAY($C$22)=7,WEEKDAY($C$22)=1)</formula>
    </cfRule>
  </conditionalFormatting>
  <conditionalFormatting sqref="B23:H23">
    <cfRule type="expression" dxfId="180" priority="26" stopIfTrue="1">
      <formula>OR(WEEKDAY($C$23)=7,WEEKDAY($C$23)=1)</formula>
    </cfRule>
  </conditionalFormatting>
  <conditionalFormatting sqref="B24:H24">
    <cfRule type="expression" dxfId="179" priority="25" stopIfTrue="1">
      <formula>OR(WEEKDAY($C$24)=7,WEEKDAY($C$24)=1)</formula>
    </cfRule>
  </conditionalFormatting>
  <conditionalFormatting sqref="B25:H25">
    <cfRule type="expression" dxfId="178" priority="24" stopIfTrue="1">
      <formula>OR(WEEKDAY($C$25)=7,WEEKDAY($C$25)=1)</formula>
    </cfRule>
  </conditionalFormatting>
  <conditionalFormatting sqref="B26:H26">
    <cfRule type="expression" dxfId="177" priority="23" stopIfTrue="1">
      <formula>OR(WEEKDAY($C$26)=7,WEEKDAY($C$26)=1)</formula>
    </cfRule>
  </conditionalFormatting>
  <conditionalFormatting sqref="B27:H27">
    <cfRule type="expression" dxfId="176" priority="22" stopIfTrue="1">
      <formula>OR(WEEKDAY($C$27)=7,WEEKDAY($C$27)=1)</formula>
    </cfRule>
  </conditionalFormatting>
  <conditionalFormatting sqref="B28:H28">
    <cfRule type="expression" dxfId="175" priority="21" stopIfTrue="1">
      <formula>OR(WEEKDAY($C$28)=7,WEEKDAY($C$28)=1)</formula>
    </cfRule>
  </conditionalFormatting>
  <conditionalFormatting sqref="B29:H29">
    <cfRule type="expression" dxfId="174" priority="20" stopIfTrue="1">
      <formula>OR(WEEKDAY($C$29)=7,WEEKDAY($C$29)=1)</formula>
    </cfRule>
  </conditionalFormatting>
  <conditionalFormatting sqref="B30:H30">
    <cfRule type="expression" dxfId="173" priority="19" stopIfTrue="1">
      <formula>OR(WEEKDAY($C$30)=7,WEEKDAY($C$30)=1)</formula>
    </cfRule>
  </conditionalFormatting>
  <conditionalFormatting sqref="B31:H31">
    <cfRule type="expression" dxfId="172" priority="18" stopIfTrue="1">
      <formula>OR(WEEKDAY($C$31)=7,WEEKDAY($C$31)=1)</formula>
    </cfRule>
  </conditionalFormatting>
  <conditionalFormatting sqref="B32:H32">
    <cfRule type="expression" dxfId="171" priority="17" stopIfTrue="1">
      <formula>OR(WEEKDAY($C$32)=7,WEEKDAY($C$32)=1)</formula>
    </cfRule>
  </conditionalFormatting>
  <conditionalFormatting sqref="B33:H33">
    <cfRule type="expression" dxfId="170" priority="16" stopIfTrue="1">
      <formula>OR(WEEKDAY($C$33)=7,WEEKDAY($C$33)=1)</formula>
    </cfRule>
  </conditionalFormatting>
  <conditionalFormatting sqref="B34:H34">
    <cfRule type="expression" dxfId="169" priority="15" stopIfTrue="1">
      <formula>OR(WEEKDAY($C$34)=7,WEEKDAY($C$34)=1)</formula>
    </cfRule>
  </conditionalFormatting>
  <conditionalFormatting sqref="B35:H35">
    <cfRule type="expression" dxfId="168" priority="14" stopIfTrue="1">
      <formula>OR(WEEKDAY($C$35)=7,WEEKDAY($C$35)=1)</formula>
    </cfRule>
  </conditionalFormatting>
  <conditionalFormatting sqref="B36:H36">
    <cfRule type="expression" dxfId="167" priority="13" stopIfTrue="1">
      <formula>OR(WEEKDAY($C$36)=7,WEEKDAY($C$36)=1)</formula>
    </cfRule>
  </conditionalFormatting>
  <conditionalFormatting sqref="B37:H37">
    <cfRule type="expression" dxfId="166" priority="12" stopIfTrue="1">
      <formula>OR(WEEKDAY($C$37)=7,WEEKDAY($C$37)=1)</formula>
    </cfRule>
  </conditionalFormatting>
  <conditionalFormatting sqref="B38:H38">
    <cfRule type="expression" dxfId="165" priority="11" stopIfTrue="1">
      <formula>OR(WEEKDAY($C$38)=7,WEEKDAY($C$38)=1)</formula>
    </cfRule>
  </conditionalFormatting>
  <conditionalFormatting sqref="B39:H39">
    <cfRule type="expression" dxfId="164" priority="10" stopIfTrue="1">
      <formula>OR(WEEKDAY($C$39)=7,WEEKDAY($C$39)=1)</formula>
    </cfRule>
  </conditionalFormatting>
  <conditionalFormatting sqref="B40:H40">
    <cfRule type="expression" dxfId="163" priority="9" stopIfTrue="1">
      <formula>OR(WEEKDAY($C$40)=7,WEEKDAY($C$40)=1)</formula>
    </cfRule>
  </conditionalFormatting>
  <conditionalFormatting sqref="B41:H41">
    <cfRule type="expression" dxfId="162" priority="8" stopIfTrue="1">
      <formula>OR(WEEKDAY($C$41)=7,WEEKDAY($C$41)=1)</formula>
    </cfRule>
  </conditionalFormatting>
  <conditionalFormatting sqref="B42:H42">
    <cfRule type="expression" dxfId="161" priority="7" stopIfTrue="1">
      <formula>OR(WEEKDAY($C$42)=7,WEEKDAY($C$42)=1)</formula>
    </cfRule>
  </conditionalFormatting>
  <conditionalFormatting sqref="B43:H43">
    <cfRule type="expression" dxfId="160" priority="6" stopIfTrue="1">
      <formula>OR(WEEKDAY($C$43)=7,WEEKDAY($C$43)=1)</formula>
    </cfRule>
  </conditionalFormatting>
  <conditionalFormatting sqref="B44:H44">
    <cfRule type="expression" dxfId="159" priority="5" stopIfTrue="1">
      <formula>OR(WEEKDAY($C$44)=7,WEEKDAY($C$44)=1)</formula>
    </cfRule>
  </conditionalFormatting>
  <conditionalFormatting sqref="B45:H45">
    <cfRule type="expression" dxfId="158" priority="4" stopIfTrue="1">
      <formula>OR(WEEKDAY($C$45)=7,WEEKDAY($C$45)=1)</formula>
    </cfRule>
  </conditionalFormatting>
  <conditionalFormatting sqref="B46:H46">
    <cfRule type="expression" dxfId="157" priority="3" stopIfTrue="1">
      <formula>OR(WEEKDAY($C$46)=7,WEEKDAY($C$46)=1)</formula>
    </cfRule>
  </conditionalFormatting>
  <conditionalFormatting sqref="B47:H47">
    <cfRule type="expression" dxfId="156" priority="2" stopIfTrue="1">
      <formula>OR(WEEKDAY($C$47)=7,WEEKDAY($C$47)=1)</formula>
    </cfRule>
  </conditionalFormatting>
  <conditionalFormatting sqref="B48:H48">
    <cfRule type="expression" dxfId="155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BD4E-AFA7-4999-AA06-FB55209E3007}">
  <sheetPr>
    <outlinePr showOutlineSymbols="0"/>
    <pageSetUpPr fitToPage="1"/>
  </sheetPr>
  <dimension ref="A1:N55"/>
  <sheetViews>
    <sheetView showGridLines="0" showRowColHeaders="0" showZeros="0" showOutlineSymbols="0" workbookViewId="0">
      <selection activeCell="F4" sqref="F4:N4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">
      <c r="B3" s="10" t="str">
        <f>Stamminfo!B2</f>
        <v>Letzte Aktualisierung 01.01.2023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66">
        <f>IF(Stamminfo!C5="","",DATE(Stamminfo!C5,8,DAY(1)))</f>
        <v>45139</v>
      </c>
      <c r="G6" s="67"/>
      <c r="H6" s="67"/>
      <c r="I6" s="67"/>
      <c r="J6" s="67"/>
      <c r="K6" s="67"/>
      <c r="L6" s="67"/>
      <c r="M6" s="67"/>
      <c r="N6" s="68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64" t="s">
        <v>13</v>
      </c>
      <c r="C8" s="62"/>
      <c r="D8" s="62"/>
      <c r="E8" s="62"/>
      <c r="F8" s="29"/>
      <c r="G8" s="64" t="s">
        <v>20</v>
      </c>
      <c r="H8" s="64"/>
      <c r="I8" s="64"/>
      <c r="J8" s="64"/>
      <c r="K8" s="64"/>
      <c r="L8" s="64"/>
      <c r="M8" s="64"/>
      <c r="N8" s="64"/>
    </row>
    <row r="9" spans="2:14" ht="21" customHeight="1" x14ac:dyDescent="0.2">
      <c r="B9" s="62" t="s">
        <v>8</v>
      </c>
      <c r="C9" s="62"/>
      <c r="D9" s="65" t="str">
        <f>IF(Juli!D13="kein Vortrag","0",Juli!D13)</f>
        <v>0</v>
      </c>
      <c r="E9" s="65"/>
      <c r="F9" s="20"/>
      <c r="G9" s="62" t="s">
        <v>17</v>
      </c>
      <c r="H9" s="62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2" t="s">
        <v>9</v>
      </c>
      <c r="C10" s="62"/>
      <c r="D10" s="65"/>
      <c r="E10" s="65"/>
      <c r="F10" s="17"/>
      <c r="G10" s="51" t="s">
        <v>18</v>
      </c>
      <c r="H10" s="51"/>
      <c r="I10" s="59" t="str">
        <f>IF(Juli!I14="","0",Juli!I14)</f>
        <v>0</v>
      </c>
      <c r="J10" s="59"/>
      <c r="K10" s="59"/>
      <c r="L10" s="59"/>
      <c r="M10" s="59"/>
      <c r="N10" s="59"/>
    </row>
    <row r="11" spans="2:14" ht="21" customHeight="1" x14ac:dyDescent="0.2">
      <c r="B11" s="62" t="s">
        <v>10</v>
      </c>
      <c r="C11" s="62"/>
      <c r="D11" s="65">
        <f>D9+D10</f>
        <v>0</v>
      </c>
      <c r="E11" s="65"/>
      <c r="F11" s="17"/>
      <c r="G11" s="62" t="s">
        <v>19</v>
      </c>
      <c r="H11" s="62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2" t="s">
        <v>11</v>
      </c>
      <c r="C12" s="62"/>
      <c r="D12" s="65">
        <f>COUNTIF(L18:L48,"x")</f>
        <v>0</v>
      </c>
      <c r="E12" s="65"/>
      <c r="F12" s="17"/>
      <c r="G12" s="62" t="s">
        <v>14</v>
      </c>
      <c r="H12" s="62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2" t="s">
        <v>12</v>
      </c>
      <c r="C13" s="62"/>
      <c r="D13" s="53" t="str">
        <f>IF(SUM(D11-D12)=0,"0",SUM(D11-D12))</f>
        <v>0</v>
      </c>
      <c r="E13" s="53"/>
      <c r="F13" s="17"/>
      <c r="G13" s="51" t="s">
        <v>16</v>
      </c>
      <c r="H13" s="51"/>
      <c r="I13" s="59"/>
      <c r="J13" s="59"/>
      <c r="K13" s="59"/>
      <c r="L13" s="59"/>
      <c r="M13" s="59"/>
      <c r="N13" s="59"/>
    </row>
    <row r="14" spans="2:14" ht="21" customHeight="1" x14ac:dyDescent="0.2">
      <c r="B14" s="17"/>
      <c r="C14" s="17"/>
      <c r="D14" s="17"/>
      <c r="E14" s="17"/>
      <c r="F14" s="17"/>
      <c r="G14" s="62" t="s">
        <v>15</v>
      </c>
      <c r="H14" s="62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0" t="s">
        <v>26</v>
      </c>
      <c r="C16" s="61"/>
      <c r="D16" s="60" t="s">
        <v>27</v>
      </c>
      <c r="E16" s="61"/>
      <c r="F16" s="60" t="s">
        <v>28</v>
      </c>
      <c r="G16" s="61"/>
      <c r="H16" s="2" t="s">
        <v>23</v>
      </c>
      <c r="I16" s="2" t="s">
        <v>24</v>
      </c>
      <c r="J16" s="7" t="s">
        <v>25</v>
      </c>
      <c r="K16" s="53" t="s">
        <v>29</v>
      </c>
      <c r="L16" s="53"/>
      <c r="M16" s="53"/>
      <c r="N16" s="53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WEEKDAY(Beginndatum_8)</f>
        <v>3</v>
      </c>
      <c r="C18" s="6">
        <f>Beginndatum_8</f>
        <v>45139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4</v>
      </c>
      <c r="C19" s="6">
        <f t="shared" ref="C19:C48" si="1">IF(C18&lt;&gt;"",IF(MONTH(Beginndatum_8)=MONTH(C18+1),C18+1,""),"")</f>
        <v>45140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5</v>
      </c>
      <c r="C20" s="6">
        <f t="shared" si="1"/>
        <v>45141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6</v>
      </c>
      <c r="C21" s="6">
        <f t="shared" si="1"/>
        <v>45142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7</v>
      </c>
      <c r="C22" s="6">
        <f t="shared" si="1"/>
        <v>45143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1</v>
      </c>
      <c r="C23" s="6">
        <f t="shared" si="1"/>
        <v>45144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2</v>
      </c>
      <c r="C24" s="6">
        <f t="shared" si="1"/>
        <v>45145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3</v>
      </c>
      <c r="C25" s="6">
        <f t="shared" si="1"/>
        <v>45146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4</v>
      </c>
      <c r="C26" s="6">
        <f t="shared" si="1"/>
        <v>45147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5</v>
      </c>
      <c r="C27" s="6">
        <f t="shared" si="1"/>
        <v>45148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6</v>
      </c>
      <c r="C28" s="6">
        <f t="shared" si="1"/>
        <v>45149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7</v>
      </c>
      <c r="C29" s="6">
        <f t="shared" si="1"/>
        <v>45150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1</v>
      </c>
      <c r="C30" s="6">
        <f t="shared" si="1"/>
        <v>45151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2</v>
      </c>
      <c r="C31" s="6">
        <f t="shared" si="1"/>
        <v>45152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3</v>
      </c>
      <c r="C32" s="6">
        <f t="shared" si="1"/>
        <v>45153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4</v>
      </c>
      <c r="C33" s="6">
        <f t="shared" si="1"/>
        <v>45154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5</v>
      </c>
      <c r="C34" s="6">
        <f t="shared" si="1"/>
        <v>45155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6</v>
      </c>
      <c r="C35" s="6">
        <f t="shared" si="1"/>
        <v>45156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7</v>
      </c>
      <c r="C36" s="6">
        <f t="shared" si="1"/>
        <v>45157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1</v>
      </c>
      <c r="C37" s="6">
        <f t="shared" si="1"/>
        <v>45158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2</v>
      </c>
      <c r="C38" s="6">
        <f t="shared" si="1"/>
        <v>45159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3</v>
      </c>
      <c r="C39" s="6">
        <f t="shared" si="1"/>
        <v>45160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4</v>
      </c>
      <c r="C40" s="6">
        <f t="shared" si="1"/>
        <v>45161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5</v>
      </c>
      <c r="C41" s="6">
        <f t="shared" si="1"/>
        <v>45162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6</v>
      </c>
      <c r="C42" s="6">
        <f t="shared" si="1"/>
        <v>45163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7</v>
      </c>
      <c r="C43" s="6">
        <f t="shared" si="1"/>
        <v>45164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1</v>
      </c>
      <c r="C44" s="6">
        <f t="shared" si="1"/>
        <v>45165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2</v>
      </c>
      <c r="C45" s="6">
        <f t="shared" si="1"/>
        <v>45166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3</v>
      </c>
      <c r="C46" s="6">
        <f t="shared" si="1"/>
        <v>45167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4</v>
      </c>
      <c r="C47" s="6">
        <f t="shared" si="1"/>
        <v>45168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5</v>
      </c>
      <c r="C48" s="6">
        <f t="shared" si="1"/>
        <v>45169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53" t="s">
        <v>33</v>
      </c>
      <c r="C49" s="53"/>
      <c r="D49" s="54"/>
      <c r="E49" s="54"/>
      <c r="F49" s="54"/>
      <c r="G49" s="54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55" t="s">
        <v>34</v>
      </c>
      <c r="L49" s="56"/>
      <c r="M49" s="57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6:E6"/>
    <mergeCell ref="F6:N6"/>
    <mergeCell ref="B1:N2"/>
    <mergeCell ref="B4:E4"/>
    <mergeCell ref="F4:N4"/>
    <mergeCell ref="B5:E5"/>
    <mergeCell ref="F5:N5"/>
    <mergeCell ref="B8:E8"/>
    <mergeCell ref="G8:N8"/>
    <mergeCell ref="B9:C9"/>
    <mergeCell ref="D9:E9"/>
    <mergeCell ref="G9:H9"/>
    <mergeCell ref="I9:N9"/>
    <mergeCell ref="B10:C10"/>
    <mergeCell ref="D10:E10"/>
    <mergeCell ref="G10:H10"/>
    <mergeCell ref="I10:N10"/>
    <mergeCell ref="B11:C11"/>
    <mergeCell ref="D11:E11"/>
    <mergeCell ref="G11:H11"/>
    <mergeCell ref="I11:N11"/>
    <mergeCell ref="B12:C12"/>
    <mergeCell ref="D12:E12"/>
    <mergeCell ref="G12:H12"/>
    <mergeCell ref="I12:N12"/>
    <mergeCell ref="B13:C13"/>
    <mergeCell ref="D13:E13"/>
    <mergeCell ref="G13:H13"/>
    <mergeCell ref="I13:N13"/>
    <mergeCell ref="G14:H14"/>
    <mergeCell ref="I14:N14"/>
    <mergeCell ref="B16:C16"/>
    <mergeCell ref="D16:E16"/>
    <mergeCell ref="F16:G16"/>
    <mergeCell ref="K16:N16"/>
    <mergeCell ref="B49:C49"/>
    <mergeCell ref="D49:G49"/>
    <mergeCell ref="K49:M49"/>
    <mergeCell ref="K50:N50"/>
    <mergeCell ref="B52:N52"/>
  </mergeCells>
  <phoneticPr fontId="7" type="noConversion"/>
  <conditionalFormatting sqref="B18:H18">
    <cfRule type="expression" dxfId="154" priority="30" stopIfTrue="1">
      <formula>OR(WEEKDAY($C$18)=7,WEEKDAY($C$18)=1)</formula>
    </cfRule>
  </conditionalFormatting>
  <conditionalFormatting sqref="B19:H19">
    <cfRule type="expression" dxfId="153" priority="31" stopIfTrue="1">
      <formula>OR(WEEKDAY($C$19)=7,WEEKDAY($C$19)=1)</formula>
    </cfRule>
  </conditionalFormatting>
  <conditionalFormatting sqref="B20:H20">
    <cfRule type="expression" dxfId="152" priority="29" stopIfTrue="1">
      <formula>OR(WEEKDAY($C$20)=7,WEEKDAY($C$20)=1)</formula>
    </cfRule>
  </conditionalFormatting>
  <conditionalFormatting sqref="B21:H21">
    <cfRule type="expression" dxfId="151" priority="28" stopIfTrue="1">
      <formula>OR(WEEKDAY($C$21)=7,WEEKDAY($C$21)=1)</formula>
    </cfRule>
  </conditionalFormatting>
  <conditionalFormatting sqref="B22:H22">
    <cfRule type="expression" dxfId="150" priority="27" stopIfTrue="1">
      <formula>OR(WEEKDAY($C$22)=7,WEEKDAY($C$22)=1)</formula>
    </cfRule>
  </conditionalFormatting>
  <conditionalFormatting sqref="B23:H23">
    <cfRule type="expression" dxfId="149" priority="26" stopIfTrue="1">
      <formula>OR(WEEKDAY($C$23)=7,WEEKDAY($C$23)=1)</formula>
    </cfRule>
  </conditionalFormatting>
  <conditionalFormatting sqref="B24:H24">
    <cfRule type="expression" dxfId="148" priority="25" stopIfTrue="1">
      <formula>OR(WEEKDAY($C$24)=7,WEEKDAY($C$24)=1)</formula>
    </cfRule>
  </conditionalFormatting>
  <conditionalFormatting sqref="B25:H25">
    <cfRule type="expression" dxfId="147" priority="24" stopIfTrue="1">
      <formula>OR(WEEKDAY($C$25)=7,WEEKDAY($C$25)=1)</formula>
    </cfRule>
  </conditionalFormatting>
  <conditionalFormatting sqref="B26:H26">
    <cfRule type="expression" dxfId="146" priority="23" stopIfTrue="1">
      <formula>OR(WEEKDAY($C$26)=7,WEEKDAY($C$26)=1)</formula>
    </cfRule>
  </conditionalFormatting>
  <conditionalFormatting sqref="B27:H27">
    <cfRule type="expression" dxfId="145" priority="22" stopIfTrue="1">
      <formula>OR(WEEKDAY($C$27)=7,WEEKDAY($C$27)=1)</formula>
    </cfRule>
  </conditionalFormatting>
  <conditionalFormatting sqref="B28:H28">
    <cfRule type="expression" dxfId="144" priority="21" stopIfTrue="1">
      <formula>OR(WEEKDAY($C$28)=7,WEEKDAY($C$28)=1)</formula>
    </cfRule>
  </conditionalFormatting>
  <conditionalFormatting sqref="B29:H29">
    <cfRule type="expression" dxfId="143" priority="20" stopIfTrue="1">
      <formula>OR(WEEKDAY($C$29)=7,WEEKDAY($C$29)=1)</formula>
    </cfRule>
  </conditionalFormatting>
  <conditionalFormatting sqref="B30:H30">
    <cfRule type="expression" dxfId="142" priority="19" stopIfTrue="1">
      <formula>OR(WEEKDAY($C$30)=7,WEEKDAY($C$30)=1)</formula>
    </cfRule>
  </conditionalFormatting>
  <conditionalFormatting sqref="B31:H31">
    <cfRule type="expression" dxfId="141" priority="18" stopIfTrue="1">
      <formula>OR(WEEKDAY($C$31)=7,WEEKDAY($C$31)=1)</formula>
    </cfRule>
  </conditionalFormatting>
  <conditionalFormatting sqref="B32:H32">
    <cfRule type="expression" dxfId="140" priority="17" stopIfTrue="1">
      <formula>OR(WEEKDAY($C$32)=7,WEEKDAY($C$32)=1)</formula>
    </cfRule>
  </conditionalFormatting>
  <conditionalFormatting sqref="B33:H33">
    <cfRule type="expression" dxfId="139" priority="16" stopIfTrue="1">
      <formula>OR(WEEKDAY($C$33)=7,WEEKDAY($C$33)=1)</formula>
    </cfRule>
  </conditionalFormatting>
  <conditionalFormatting sqref="B34:H34">
    <cfRule type="expression" dxfId="138" priority="15" stopIfTrue="1">
      <formula>OR(WEEKDAY($C$34)=7,WEEKDAY($C$34)=1)</formula>
    </cfRule>
  </conditionalFormatting>
  <conditionalFormatting sqref="B35:H35">
    <cfRule type="expression" dxfId="137" priority="14" stopIfTrue="1">
      <formula>OR(WEEKDAY($C$35)=7,WEEKDAY($C$35)=1)</formula>
    </cfRule>
  </conditionalFormatting>
  <conditionalFormatting sqref="B36:H36">
    <cfRule type="expression" dxfId="136" priority="13" stopIfTrue="1">
      <formula>OR(WEEKDAY($C$36)=7,WEEKDAY($C$36)=1)</formula>
    </cfRule>
  </conditionalFormatting>
  <conditionalFormatting sqref="B37:H37">
    <cfRule type="expression" dxfId="135" priority="12" stopIfTrue="1">
      <formula>OR(WEEKDAY($C$37)=7,WEEKDAY($C$37)=1)</formula>
    </cfRule>
  </conditionalFormatting>
  <conditionalFormatting sqref="B38:H38">
    <cfRule type="expression" dxfId="134" priority="11" stopIfTrue="1">
      <formula>OR(WEEKDAY($C$38)=7,WEEKDAY($C$38)=1)</formula>
    </cfRule>
  </conditionalFormatting>
  <conditionalFormatting sqref="B39:H39">
    <cfRule type="expression" dxfId="133" priority="10" stopIfTrue="1">
      <formula>OR(WEEKDAY($C$39)=7,WEEKDAY($C$39)=1)</formula>
    </cfRule>
  </conditionalFormatting>
  <conditionalFormatting sqref="B40:H40">
    <cfRule type="expression" dxfId="132" priority="9" stopIfTrue="1">
      <formula>OR(WEEKDAY($C$40)=7,WEEKDAY($C$40)=1)</formula>
    </cfRule>
  </conditionalFormatting>
  <conditionalFormatting sqref="B41:H41">
    <cfRule type="expression" dxfId="131" priority="8" stopIfTrue="1">
      <formula>OR(WEEKDAY($C$41)=7,WEEKDAY($C$41)=1)</formula>
    </cfRule>
  </conditionalFormatting>
  <conditionalFormatting sqref="B42:H42">
    <cfRule type="expression" dxfId="130" priority="7" stopIfTrue="1">
      <formula>OR(WEEKDAY($C$42)=7,WEEKDAY($C$42)=1)</formula>
    </cfRule>
  </conditionalFormatting>
  <conditionalFormatting sqref="B43:H43">
    <cfRule type="expression" dxfId="129" priority="6" stopIfTrue="1">
      <formula>OR(WEEKDAY($C$43)=7,WEEKDAY($C$43)=1)</formula>
    </cfRule>
  </conditionalFormatting>
  <conditionalFormatting sqref="B44:H44">
    <cfRule type="expression" dxfId="128" priority="5" stopIfTrue="1">
      <formula>OR(WEEKDAY($C$44)=7,WEEKDAY($C$44)=1)</formula>
    </cfRule>
  </conditionalFormatting>
  <conditionalFormatting sqref="B45:H45">
    <cfRule type="expression" dxfId="127" priority="4" stopIfTrue="1">
      <formula>OR(WEEKDAY($C$45)=7,WEEKDAY($C$45)=1)</formula>
    </cfRule>
  </conditionalFormatting>
  <conditionalFormatting sqref="B46:H46">
    <cfRule type="expression" dxfId="126" priority="3" stopIfTrue="1">
      <formula>OR(WEEKDAY($C$46)=7,WEEKDAY($C$46)=1)</formula>
    </cfRule>
  </conditionalFormatting>
  <conditionalFormatting sqref="B47:H47">
    <cfRule type="expression" dxfId="125" priority="2" stopIfTrue="1">
      <formula>OR(WEEKDAY($C$47)=7,WEEKDAY($C$47)=1)</formula>
    </cfRule>
  </conditionalFormatting>
  <conditionalFormatting sqref="B48:H48">
    <cfRule type="expression" dxfId="124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scale="64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Stamminfo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Beginndatum_1</vt:lpstr>
      <vt:lpstr>Beginndatum_10</vt:lpstr>
      <vt:lpstr>Beginndatum_11</vt:lpstr>
      <vt:lpstr>Beginndatum_12</vt:lpstr>
      <vt:lpstr>Beginndatum_2</vt:lpstr>
      <vt:lpstr>Beginndatum_3</vt:lpstr>
      <vt:lpstr>Beginndatum_4</vt:lpstr>
      <vt:lpstr>Beginndatum_5</vt:lpstr>
      <vt:lpstr>Beginndatum_6</vt:lpstr>
      <vt:lpstr>Beginndatum_7</vt:lpstr>
      <vt:lpstr>Beginndatum_8</vt:lpstr>
      <vt:lpstr>Beginndatum_9</vt:lpstr>
      <vt:lpstr>April!Druckbereich</vt:lpstr>
      <vt:lpstr>August!Druckbereich</vt:lpstr>
      <vt:lpstr>Dezember!Druckbereich</vt:lpstr>
      <vt:lpstr>Februar!Druckbereich</vt:lpstr>
      <vt:lpstr>Jänner!Druckbereich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Stamminfo!Druckbereich</vt:lpstr>
      <vt:lpstr>April!Logo</vt:lpstr>
      <vt:lpstr>August!Logo</vt:lpstr>
      <vt:lpstr>Dezember!Logo</vt:lpstr>
      <vt:lpstr>Februar!Logo</vt:lpstr>
      <vt:lpstr>Jänner!Logo</vt:lpstr>
      <vt:lpstr>Juli!Logo</vt:lpstr>
      <vt:lpstr>Juni!Logo</vt:lpstr>
      <vt:lpstr>Mai!Logo</vt:lpstr>
      <vt:lpstr>März!Logo</vt:lpstr>
      <vt:lpstr>November!Logo</vt:lpstr>
      <vt:lpstr>Oktober!Logo</vt:lpstr>
      <vt:lpstr>September!Logo</vt:lpstr>
      <vt:lpstr>Stamminfo!Logo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Eray Uzunkaya</dc:creator>
  <cp:lastModifiedBy>Gunhild Reingruber</cp:lastModifiedBy>
  <cp:lastPrinted>2023-02-03T08:24:58Z</cp:lastPrinted>
  <dcterms:created xsi:type="dcterms:W3CDTF">2022-01-11T10:16:38Z</dcterms:created>
  <dcterms:modified xsi:type="dcterms:W3CDTF">2023-02-03T08:25:06Z</dcterms:modified>
</cp:coreProperties>
</file>